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600" windowHeight="9135"/>
  </bookViews>
  <sheets>
    <sheet name="1" sheetId="30" r:id="rId1"/>
    <sheet name="2" sheetId="31" r:id="rId2"/>
    <sheet name="3" sheetId="32" r:id="rId3"/>
    <sheet name="4" sheetId="33" r:id="rId4"/>
    <sheet name="5" sheetId="34" r:id="rId5"/>
    <sheet name="6" sheetId="35" r:id="rId6"/>
    <sheet name="7" sheetId="36" r:id="rId7"/>
    <sheet name="8" sheetId="37" r:id="rId8"/>
    <sheet name="9" sheetId="38" r:id="rId9"/>
    <sheet name="10" sheetId="39" r:id="rId10"/>
  </sheets>
  <calcPr calcId="152511"/>
</workbook>
</file>

<file path=xl/calcChain.xml><?xml version="1.0" encoding="utf-8"?>
<calcChain xmlns="http://schemas.openxmlformats.org/spreadsheetml/2006/main">
  <c r="G18" i="38" l="1"/>
  <c r="G20" i="39"/>
  <c r="G14" i="39"/>
  <c r="J48" i="39"/>
  <c r="J36" i="39"/>
  <c r="R13" i="39"/>
  <c r="D23" i="34" l="1"/>
  <c r="E23" i="34"/>
  <c r="F23" i="34"/>
  <c r="G23" i="34"/>
  <c r="H23" i="34"/>
  <c r="I23" i="34"/>
  <c r="J23" i="34"/>
  <c r="K23" i="34"/>
  <c r="L23" i="34"/>
  <c r="M23" i="34"/>
  <c r="N23" i="34"/>
  <c r="O23" i="34"/>
  <c r="P23" i="34"/>
  <c r="Q23" i="34"/>
  <c r="R23" i="34"/>
  <c r="S23" i="34"/>
  <c r="T23" i="34"/>
  <c r="U23" i="34"/>
  <c r="V23" i="34"/>
  <c r="W23" i="34"/>
  <c r="X23" i="34"/>
  <c r="D19" i="34"/>
  <c r="E19" i="34"/>
  <c r="F19" i="34"/>
  <c r="G19" i="34"/>
  <c r="H19" i="34"/>
  <c r="I19" i="34"/>
  <c r="J19" i="34"/>
  <c r="K19" i="34"/>
  <c r="L19" i="34"/>
  <c r="M19" i="34"/>
  <c r="N19" i="34"/>
  <c r="O19" i="34"/>
  <c r="P19" i="34"/>
  <c r="Q19" i="34"/>
  <c r="R19" i="34"/>
  <c r="S19" i="34"/>
  <c r="T19" i="34"/>
  <c r="U19" i="34"/>
  <c r="V19" i="34"/>
  <c r="W19" i="34"/>
  <c r="X19" i="34"/>
  <c r="D17" i="34"/>
  <c r="E17" i="34"/>
  <c r="F17" i="34"/>
  <c r="G17" i="34"/>
  <c r="H17" i="34"/>
  <c r="I17" i="34"/>
  <c r="J17" i="34"/>
  <c r="K17" i="34"/>
  <c r="L17" i="34"/>
  <c r="M17" i="34"/>
  <c r="N17" i="34"/>
  <c r="O17" i="34"/>
  <c r="P17" i="34"/>
  <c r="Q17" i="34"/>
  <c r="R17" i="34"/>
  <c r="S17" i="34"/>
  <c r="T17" i="34"/>
  <c r="U17" i="34"/>
  <c r="V17" i="34"/>
  <c r="W17" i="34"/>
  <c r="X17" i="34"/>
  <c r="D23" i="30" l="1"/>
  <c r="E23" i="30"/>
  <c r="F23" i="30"/>
  <c r="G23" i="30"/>
  <c r="H23" i="30"/>
  <c r="I23" i="30"/>
  <c r="J23" i="30"/>
  <c r="K23" i="30"/>
  <c r="L23" i="30"/>
  <c r="M23" i="30"/>
  <c r="N23" i="30"/>
  <c r="O23" i="30"/>
  <c r="P23" i="30"/>
  <c r="Q23" i="30"/>
  <c r="R23" i="30"/>
  <c r="S23" i="30"/>
  <c r="T23" i="30"/>
  <c r="U23" i="30"/>
  <c r="V23" i="30"/>
  <c r="W23" i="30"/>
  <c r="X23" i="30"/>
  <c r="D24" i="30"/>
  <c r="E24" i="30"/>
  <c r="F24" i="30"/>
  <c r="G24" i="30"/>
  <c r="H24" i="30"/>
  <c r="I24" i="30"/>
  <c r="J24" i="30"/>
  <c r="K24" i="30"/>
  <c r="L24" i="30"/>
  <c r="M24" i="30"/>
  <c r="N24" i="30"/>
  <c r="O24" i="30"/>
  <c r="P24" i="30"/>
  <c r="Q24" i="30"/>
  <c r="R24" i="30"/>
  <c r="S24" i="30"/>
  <c r="T24" i="30"/>
  <c r="U24" i="30"/>
  <c r="V24" i="30"/>
  <c r="W24" i="30"/>
  <c r="X24" i="30"/>
  <c r="D25" i="30"/>
  <c r="E25" i="30"/>
  <c r="F25" i="30"/>
  <c r="G25" i="30"/>
  <c r="H25" i="30"/>
  <c r="I25" i="30"/>
  <c r="J25" i="30"/>
  <c r="K25" i="30"/>
  <c r="L25" i="30"/>
  <c r="M25" i="30"/>
  <c r="N25" i="30"/>
  <c r="O25" i="30"/>
  <c r="P25" i="30"/>
  <c r="Q25" i="30"/>
  <c r="R25" i="30"/>
  <c r="S25" i="30"/>
  <c r="T25" i="30"/>
  <c r="U25" i="30"/>
  <c r="V25" i="30"/>
  <c r="W25" i="30"/>
  <c r="X25" i="30"/>
  <c r="D19" i="30"/>
  <c r="E19" i="30"/>
  <c r="F19" i="30"/>
  <c r="G19" i="30"/>
  <c r="H19" i="30"/>
  <c r="I19" i="30"/>
  <c r="J19" i="30"/>
  <c r="K19" i="30"/>
  <c r="L19" i="30"/>
  <c r="M19" i="30"/>
  <c r="N19" i="30"/>
  <c r="O19" i="30"/>
  <c r="P19" i="30"/>
  <c r="Q19" i="30"/>
  <c r="R19" i="30"/>
  <c r="S19" i="30"/>
  <c r="T19" i="30"/>
  <c r="U19" i="30"/>
  <c r="V19" i="30"/>
  <c r="W19" i="30"/>
  <c r="X19" i="30"/>
  <c r="D17" i="30"/>
  <c r="E17" i="30"/>
  <c r="F17" i="30"/>
  <c r="G17" i="30"/>
  <c r="H17" i="30"/>
  <c r="I17" i="30"/>
  <c r="J17" i="30"/>
  <c r="K17" i="30"/>
  <c r="L17" i="30"/>
  <c r="M17" i="30"/>
  <c r="N17" i="30"/>
  <c r="O17" i="30"/>
  <c r="P17" i="30"/>
  <c r="Q17" i="30"/>
  <c r="R17" i="30"/>
  <c r="S17" i="30"/>
  <c r="T17" i="30"/>
  <c r="U17" i="30"/>
  <c r="V17" i="30"/>
  <c r="W17" i="30"/>
  <c r="X17" i="30"/>
  <c r="X49" i="39" l="1"/>
  <c r="W49" i="39"/>
  <c r="V49" i="39"/>
  <c r="U49" i="39"/>
  <c r="T49" i="39"/>
  <c r="S49" i="39"/>
  <c r="R49" i="39"/>
  <c r="Q49" i="39"/>
  <c r="P49" i="39"/>
  <c r="O49" i="39"/>
  <c r="N49" i="39"/>
  <c r="M49" i="39"/>
  <c r="L49" i="39"/>
  <c r="K49" i="39"/>
  <c r="J49" i="39"/>
  <c r="I49" i="39"/>
  <c r="H49" i="39"/>
  <c r="G49" i="39"/>
  <c r="F49" i="39"/>
  <c r="E49" i="39"/>
  <c r="D49" i="39"/>
  <c r="C49" i="39"/>
  <c r="A49" i="39"/>
  <c r="A54" i="39" s="1"/>
  <c r="X47" i="39"/>
  <c r="W47" i="39"/>
  <c r="V47" i="39"/>
  <c r="U47" i="39"/>
  <c r="T47" i="39"/>
  <c r="S47" i="39"/>
  <c r="R47" i="39"/>
  <c r="Q47" i="39"/>
  <c r="P47" i="39"/>
  <c r="O47" i="39"/>
  <c r="N47" i="39"/>
  <c r="M47" i="39"/>
  <c r="L47" i="39"/>
  <c r="K47" i="39"/>
  <c r="J47" i="39"/>
  <c r="I47" i="39"/>
  <c r="H47" i="39"/>
  <c r="G47" i="39"/>
  <c r="F47" i="39"/>
  <c r="E47" i="39"/>
  <c r="D47" i="39"/>
  <c r="C47" i="39"/>
  <c r="A47" i="39"/>
  <c r="A53" i="39" s="1"/>
  <c r="X19" i="39"/>
  <c r="W19" i="39"/>
  <c r="V19" i="39"/>
  <c r="U19" i="39"/>
  <c r="T19" i="39"/>
  <c r="S19" i="39"/>
  <c r="R19" i="39"/>
  <c r="R20" i="39" s="1"/>
  <c r="Q19" i="39"/>
  <c r="P19" i="39"/>
  <c r="O19" i="39"/>
  <c r="N19" i="39"/>
  <c r="M19" i="39"/>
  <c r="L19" i="39"/>
  <c r="K19" i="39"/>
  <c r="J19" i="39"/>
  <c r="I19" i="39"/>
  <c r="H19" i="39"/>
  <c r="G19" i="39"/>
  <c r="F19" i="39"/>
  <c r="E19" i="39"/>
  <c r="D19" i="39"/>
  <c r="C19" i="39"/>
  <c r="A19" i="39"/>
  <c r="A24" i="39" s="1"/>
  <c r="X17" i="39"/>
  <c r="W17" i="39"/>
  <c r="V17" i="39"/>
  <c r="U17" i="39"/>
  <c r="T17" i="39"/>
  <c r="S17" i="39"/>
  <c r="R17" i="39"/>
  <c r="Q17" i="39"/>
  <c r="P17" i="39"/>
  <c r="O17" i="39"/>
  <c r="N17" i="39"/>
  <c r="M17" i="39"/>
  <c r="L17" i="39"/>
  <c r="K17" i="39"/>
  <c r="J17" i="39"/>
  <c r="I17" i="39"/>
  <c r="H17" i="39"/>
  <c r="G17" i="39"/>
  <c r="F17" i="39"/>
  <c r="E17" i="39"/>
  <c r="D17" i="39"/>
  <c r="C17" i="39"/>
  <c r="A17" i="39"/>
  <c r="A23" i="39" s="1"/>
  <c r="C18" i="39" l="1"/>
  <c r="C23" i="39" s="1"/>
  <c r="E18" i="39"/>
  <c r="E23" i="39" s="1"/>
  <c r="G18" i="39"/>
  <c r="G23" i="39" s="1"/>
  <c r="I18" i="39"/>
  <c r="I23" i="39" s="1"/>
  <c r="K18" i="39"/>
  <c r="K23" i="39" s="1"/>
  <c r="M18" i="39"/>
  <c r="M23" i="39" s="1"/>
  <c r="O18" i="39"/>
  <c r="O23" i="39" s="1"/>
  <c r="Q18" i="39"/>
  <c r="Q23" i="39" s="1"/>
  <c r="S18" i="39"/>
  <c r="S23" i="39" s="1"/>
  <c r="U18" i="39"/>
  <c r="U23" i="39" s="1"/>
  <c r="W18" i="39"/>
  <c r="W23" i="39" s="1"/>
  <c r="D20" i="39"/>
  <c r="F20" i="39"/>
  <c r="H20" i="39"/>
  <c r="J20" i="39"/>
  <c r="L20" i="39"/>
  <c r="N20" i="39"/>
  <c r="P20" i="39"/>
  <c r="T20" i="39"/>
  <c r="V20" i="39"/>
  <c r="X20" i="39"/>
  <c r="D18" i="39"/>
  <c r="D23" i="39" s="1"/>
  <c r="F18" i="39"/>
  <c r="F23" i="39" s="1"/>
  <c r="H18" i="39"/>
  <c r="H23" i="39" s="1"/>
  <c r="J18" i="39"/>
  <c r="J23" i="39" s="1"/>
  <c r="L18" i="39"/>
  <c r="L23" i="39" s="1"/>
  <c r="N18" i="39"/>
  <c r="N23" i="39" s="1"/>
  <c r="P18" i="39"/>
  <c r="P23" i="39" s="1"/>
  <c r="R18" i="39"/>
  <c r="R23" i="39" s="1"/>
  <c r="T18" i="39"/>
  <c r="T23" i="39" s="1"/>
  <c r="V18" i="39"/>
  <c r="V23" i="39" s="1"/>
  <c r="X18" i="39"/>
  <c r="X23" i="39" s="1"/>
  <c r="C20" i="39"/>
  <c r="E20" i="39"/>
  <c r="I20" i="39"/>
  <c r="K20" i="39"/>
  <c r="M20" i="39"/>
  <c r="O20" i="39"/>
  <c r="Q20" i="39"/>
  <c r="S20" i="39"/>
  <c r="U20" i="39"/>
  <c r="W20" i="39"/>
  <c r="C48" i="39"/>
  <c r="C53" i="39" s="1"/>
  <c r="E48" i="39"/>
  <c r="E53" i="39" s="1"/>
  <c r="G48" i="39"/>
  <c r="G53" i="39" s="1"/>
  <c r="I48" i="39"/>
  <c r="I53" i="39" s="1"/>
  <c r="K48" i="39"/>
  <c r="K53" i="39" s="1"/>
  <c r="M48" i="39"/>
  <c r="M53" i="39" s="1"/>
  <c r="O48" i="39"/>
  <c r="O53" i="39" s="1"/>
  <c r="Q48" i="39"/>
  <c r="Q53" i="39" s="1"/>
  <c r="S48" i="39"/>
  <c r="S53" i="39" s="1"/>
  <c r="U48" i="39"/>
  <c r="U53" i="39" s="1"/>
  <c r="W48" i="39"/>
  <c r="W53" i="39" s="1"/>
  <c r="D50" i="39"/>
  <c r="F50" i="39"/>
  <c r="H50" i="39"/>
  <c r="J50" i="39"/>
  <c r="L50" i="39"/>
  <c r="N50" i="39"/>
  <c r="P50" i="39"/>
  <c r="R50" i="39"/>
  <c r="T50" i="39"/>
  <c r="V50" i="39"/>
  <c r="X50" i="39"/>
  <c r="D48" i="39"/>
  <c r="D53" i="39" s="1"/>
  <c r="F48" i="39"/>
  <c r="F53" i="39" s="1"/>
  <c r="H48" i="39"/>
  <c r="H53" i="39" s="1"/>
  <c r="J53" i="39"/>
  <c r="L48" i="39"/>
  <c r="L53" i="39" s="1"/>
  <c r="N48" i="39"/>
  <c r="N53" i="39" s="1"/>
  <c r="P48" i="39"/>
  <c r="P53" i="39" s="1"/>
  <c r="R48" i="39"/>
  <c r="R53" i="39" s="1"/>
  <c r="T48" i="39"/>
  <c r="T53" i="39" s="1"/>
  <c r="V48" i="39"/>
  <c r="V53" i="39" s="1"/>
  <c r="X48" i="39"/>
  <c r="X53" i="39" s="1"/>
  <c r="C50" i="39"/>
  <c r="E50" i="39"/>
  <c r="G50" i="39"/>
  <c r="I50" i="39"/>
  <c r="K50" i="39"/>
  <c r="M50" i="39"/>
  <c r="O50" i="39"/>
  <c r="Q50" i="39"/>
  <c r="S50" i="39"/>
  <c r="U50" i="39"/>
  <c r="W50" i="39"/>
  <c r="D47" i="38"/>
  <c r="E47" i="38"/>
  <c r="F47" i="38"/>
  <c r="G47" i="38"/>
  <c r="H47" i="38"/>
  <c r="I47" i="38"/>
  <c r="J47" i="38"/>
  <c r="K47" i="38"/>
  <c r="L47" i="38"/>
  <c r="M47" i="38"/>
  <c r="N47" i="38"/>
  <c r="O47" i="38"/>
  <c r="P47" i="38"/>
  <c r="Q47" i="38"/>
  <c r="R47" i="38"/>
  <c r="S47" i="38"/>
  <c r="T47" i="38"/>
  <c r="U47" i="38"/>
  <c r="V47" i="38"/>
  <c r="W47" i="38"/>
  <c r="X47" i="38"/>
  <c r="D49" i="38"/>
  <c r="E49" i="38"/>
  <c r="F49" i="38"/>
  <c r="G49" i="38"/>
  <c r="H49" i="38"/>
  <c r="I49" i="38"/>
  <c r="J49" i="38"/>
  <c r="K49" i="38"/>
  <c r="L49" i="38"/>
  <c r="M49" i="38"/>
  <c r="N49" i="38"/>
  <c r="O49" i="38"/>
  <c r="P49" i="38"/>
  <c r="Q49" i="38"/>
  <c r="R49" i="38"/>
  <c r="S49" i="38"/>
  <c r="T49" i="38"/>
  <c r="U49" i="38"/>
  <c r="V49" i="38"/>
  <c r="W49" i="38"/>
  <c r="X49" i="38"/>
  <c r="D19" i="37"/>
  <c r="E19" i="37"/>
  <c r="F19" i="37"/>
  <c r="G19" i="37"/>
  <c r="H19" i="37"/>
  <c r="I19" i="37"/>
  <c r="J19" i="37"/>
  <c r="K19" i="37"/>
  <c r="L19" i="37"/>
  <c r="M19" i="37"/>
  <c r="N19" i="37"/>
  <c r="O19" i="37"/>
  <c r="P19" i="37"/>
  <c r="Q19" i="37"/>
  <c r="R19" i="37"/>
  <c r="S19" i="37"/>
  <c r="T19" i="37"/>
  <c r="U19" i="37"/>
  <c r="V19" i="37"/>
  <c r="W19" i="37"/>
  <c r="X19" i="37"/>
  <c r="D17" i="37"/>
  <c r="E17" i="37"/>
  <c r="F17" i="37"/>
  <c r="G17" i="37"/>
  <c r="H17" i="37"/>
  <c r="I17" i="37"/>
  <c r="J17" i="37"/>
  <c r="L17" i="37"/>
  <c r="M17" i="37"/>
  <c r="N17" i="37"/>
  <c r="O17" i="37"/>
  <c r="P17" i="37"/>
  <c r="Q17" i="37"/>
  <c r="R17" i="37"/>
  <c r="S17" i="37"/>
  <c r="T17" i="37"/>
  <c r="U17" i="37"/>
  <c r="V17" i="37"/>
  <c r="W17" i="37"/>
  <c r="X17" i="37"/>
  <c r="D49" i="36"/>
  <c r="E49" i="36"/>
  <c r="F49" i="36"/>
  <c r="G49" i="36"/>
  <c r="H49" i="36"/>
  <c r="I49" i="36"/>
  <c r="J49" i="36"/>
  <c r="K49" i="36"/>
  <c r="L49" i="36"/>
  <c r="M49" i="36"/>
  <c r="N49" i="36"/>
  <c r="O49" i="36"/>
  <c r="P49" i="36"/>
  <c r="Q49" i="36"/>
  <c r="R49" i="36"/>
  <c r="S49" i="36"/>
  <c r="T49" i="36"/>
  <c r="U49" i="36"/>
  <c r="V49" i="36"/>
  <c r="W49" i="36"/>
  <c r="X49" i="36"/>
  <c r="C49" i="36"/>
  <c r="D47" i="36"/>
  <c r="E47" i="36"/>
  <c r="F47" i="36"/>
  <c r="G47" i="36"/>
  <c r="H47" i="36"/>
  <c r="I47" i="36"/>
  <c r="J47" i="36"/>
  <c r="K47" i="36"/>
  <c r="L47" i="36"/>
  <c r="M47" i="36"/>
  <c r="N47" i="36"/>
  <c r="O47" i="36"/>
  <c r="P47" i="36"/>
  <c r="Q47" i="36"/>
  <c r="R47" i="36"/>
  <c r="S47" i="36"/>
  <c r="T47" i="36"/>
  <c r="U47" i="36"/>
  <c r="V47" i="36"/>
  <c r="W47" i="36"/>
  <c r="X47" i="36"/>
  <c r="C47" i="36"/>
  <c r="D49" i="35"/>
  <c r="E49" i="35"/>
  <c r="F49" i="35"/>
  <c r="G49" i="35"/>
  <c r="H49" i="35"/>
  <c r="I49" i="35"/>
  <c r="J49" i="35"/>
  <c r="K49" i="35"/>
  <c r="L49" i="35"/>
  <c r="M49" i="35"/>
  <c r="N49" i="35"/>
  <c r="O49" i="35"/>
  <c r="P49" i="35"/>
  <c r="Q49" i="35"/>
  <c r="R49" i="35"/>
  <c r="S49" i="35"/>
  <c r="T49" i="35"/>
  <c r="U49" i="35"/>
  <c r="V49" i="35"/>
  <c r="W49" i="35"/>
  <c r="X49" i="35"/>
  <c r="D47" i="35"/>
  <c r="E47" i="35"/>
  <c r="F47" i="35"/>
  <c r="G47" i="35"/>
  <c r="H47" i="35"/>
  <c r="I47" i="35"/>
  <c r="J47" i="35"/>
  <c r="K47" i="35"/>
  <c r="L47" i="35"/>
  <c r="M47" i="35"/>
  <c r="N47" i="35"/>
  <c r="O47" i="35"/>
  <c r="P47" i="35"/>
  <c r="Q47" i="35"/>
  <c r="R47" i="35"/>
  <c r="S47" i="35"/>
  <c r="T47" i="35"/>
  <c r="U47" i="35"/>
  <c r="V47" i="35"/>
  <c r="W47" i="35"/>
  <c r="X47" i="35"/>
  <c r="D19" i="35"/>
  <c r="E19" i="35"/>
  <c r="F19" i="35"/>
  <c r="G19" i="35"/>
  <c r="H19" i="35"/>
  <c r="I19" i="35"/>
  <c r="J19" i="35"/>
  <c r="K19" i="35"/>
  <c r="L19" i="35"/>
  <c r="M19" i="35"/>
  <c r="N19" i="35"/>
  <c r="O19" i="35"/>
  <c r="P19" i="35"/>
  <c r="Q19" i="35"/>
  <c r="R19" i="35"/>
  <c r="S19" i="35"/>
  <c r="T19" i="35"/>
  <c r="U19" i="35"/>
  <c r="V19" i="35"/>
  <c r="W19" i="35"/>
  <c r="X19" i="35"/>
  <c r="D17" i="35"/>
  <c r="E17" i="35"/>
  <c r="F17" i="35"/>
  <c r="G17" i="35"/>
  <c r="H17" i="35"/>
  <c r="I17" i="35"/>
  <c r="J17" i="35"/>
  <c r="K17" i="35"/>
  <c r="L17" i="35"/>
  <c r="M17" i="35"/>
  <c r="N17" i="35"/>
  <c r="O17" i="35"/>
  <c r="P17" i="35"/>
  <c r="Q17" i="35"/>
  <c r="R17" i="35"/>
  <c r="S17" i="35"/>
  <c r="T17" i="35"/>
  <c r="U17" i="35"/>
  <c r="V17" i="35"/>
  <c r="W17" i="35"/>
  <c r="X17" i="35"/>
  <c r="C49" i="35"/>
  <c r="C47" i="35"/>
  <c r="C17" i="32"/>
  <c r="W51" i="39" l="1"/>
  <c r="W55" i="39" s="1"/>
  <c r="W54" i="39"/>
  <c r="S51" i="39"/>
  <c r="S55" i="39" s="1"/>
  <c r="S54" i="39"/>
  <c r="O51" i="39"/>
  <c r="O55" i="39" s="1"/>
  <c r="O54" i="39"/>
  <c r="K51" i="39"/>
  <c r="K55" i="39" s="1"/>
  <c r="K54" i="39"/>
  <c r="G51" i="39"/>
  <c r="G55" i="39" s="1"/>
  <c r="G54" i="39"/>
  <c r="C51" i="39"/>
  <c r="C54" i="39"/>
  <c r="X54" i="39"/>
  <c r="X51" i="39"/>
  <c r="X55" i="39" s="1"/>
  <c r="T54" i="39"/>
  <c r="T51" i="39"/>
  <c r="T55" i="39" s="1"/>
  <c r="P54" i="39"/>
  <c r="P51" i="39"/>
  <c r="P55" i="39" s="1"/>
  <c r="L54" i="39"/>
  <c r="L51" i="39"/>
  <c r="L55" i="39" s="1"/>
  <c r="H54" i="39"/>
  <c r="H51" i="39"/>
  <c r="H55" i="39" s="1"/>
  <c r="D54" i="39"/>
  <c r="D51" i="39"/>
  <c r="D55" i="39" s="1"/>
  <c r="W24" i="39"/>
  <c r="W21" i="39"/>
  <c r="W25" i="39" s="1"/>
  <c r="S24" i="39"/>
  <c r="S21" i="39"/>
  <c r="S25" i="39" s="1"/>
  <c r="O21" i="39"/>
  <c r="O25" i="39" s="1"/>
  <c r="O24" i="39"/>
  <c r="K21" i="39"/>
  <c r="K25" i="39" s="1"/>
  <c r="K24" i="39"/>
  <c r="G21" i="39"/>
  <c r="G25" i="39" s="1"/>
  <c r="G24" i="39"/>
  <c r="C21" i="39"/>
  <c r="C24" i="39"/>
  <c r="X24" i="39"/>
  <c r="X21" i="39"/>
  <c r="X25" i="39" s="1"/>
  <c r="T24" i="39"/>
  <c r="T21" i="39"/>
  <c r="T25" i="39" s="1"/>
  <c r="P24" i="39"/>
  <c r="P21" i="39"/>
  <c r="P25" i="39" s="1"/>
  <c r="L24" i="39"/>
  <c r="L21" i="39"/>
  <c r="L25" i="39" s="1"/>
  <c r="H24" i="39"/>
  <c r="H21" i="39"/>
  <c r="H25" i="39" s="1"/>
  <c r="D24" i="39"/>
  <c r="D21" i="39"/>
  <c r="D25" i="39" s="1"/>
  <c r="U51" i="39"/>
  <c r="U55" i="39" s="1"/>
  <c r="U54" i="39"/>
  <c r="Q51" i="39"/>
  <c r="Q55" i="39" s="1"/>
  <c r="Q54" i="39"/>
  <c r="M51" i="39"/>
  <c r="M55" i="39" s="1"/>
  <c r="M54" i="39"/>
  <c r="I51" i="39"/>
  <c r="I55" i="39" s="1"/>
  <c r="I54" i="39"/>
  <c r="E51" i="39"/>
  <c r="E55" i="39" s="1"/>
  <c r="E54" i="39"/>
  <c r="V54" i="39"/>
  <c r="V51" i="39"/>
  <c r="V55" i="39" s="1"/>
  <c r="R54" i="39"/>
  <c r="R51" i="39"/>
  <c r="R55" i="39" s="1"/>
  <c r="N54" i="39"/>
  <c r="N51" i="39"/>
  <c r="N55" i="39" s="1"/>
  <c r="J54" i="39"/>
  <c r="J51" i="39"/>
  <c r="J55" i="39" s="1"/>
  <c r="F54" i="39"/>
  <c r="F51" i="39"/>
  <c r="F55" i="39" s="1"/>
  <c r="C55" i="39"/>
  <c r="Y53" i="39"/>
  <c r="U24" i="39"/>
  <c r="U21" i="39"/>
  <c r="U25" i="39" s="1"/>
  <c r="Q24" i="39"/>
  <c r="Q21" i="39"/>
  <c r="Q25" i="39" s="1"/>
  <c r="M21" i="39"/>
  <c r="M25" i="39" s="1"/>
  <c r="M24" i="39"/>
  <c r="I21" i="39"/>
  <c r="I25" i="39" s="1"/>
  <c r="I24" i="39"/>
  <c r="E21" i="39"/>
  <c r="E25" i="39" s="1"/>
  <c r="E24" i="39"/>
  <c r="V24" i="39"/>
  <c r="V21" i="39"/>
  <c r="V25" i="39" s="1"/>
  <c r="R24" i="39"/>
  <c r="R21" i="39"/>
  <c r="R25" i="39" s="1"/>
  <c r="N24" i="39"/>
  <c r="N21" i="39"/>
  <c r="N25" i="39" s="1"/>
  <c r="J24" i="39"/>
  <c r="J21" i="39"/>
  <c r="J25" i="39" s="1"/>
  <c r="F24" i="39"/>
  <c r="F21" i="39"/>
  <c r="F25" i="39" s="1"/>
  <c r="C25" i="39"/>
  <c r="Y23" i="39"/>
  <c r="K6" i="37"/>
  <c r="K17" i="37" s="1"/>
  <c r="P13" i="33"/>
  <c r="G36" i="31"/>
  <c r="Y24" i="39" l="1"/>
  <c r="Y54" i="39"/>
  <c r="Y25" i="39"/>
  <c r="Y55" i="39"/>
  <c r="C49" i="38"/>
  <c r="A49" i="38"/>
  <c r="C47" i="38"/>
  <c r="A47" i="38"/>
  <c r="X19" i="38"/>
  <c r="W19" i="38"/>
  <c r="V19" i="38"/>
  <c r="U19" i="38"/>
  <c r="T19" i="38"/>
  <c r="S19" i="38"/>
  <c r="R19" i="38"/>
  <c r="Q19" i="38"/>
  <c r="P19" i="38"/>
  <c r="O19" i="38"/>
  <c r="N19" i="38"/>
  <c r="M19" i="38"/>
  <c r="L19" i="38"/>
  <c r="K19" i="38"/>
  <c r="J19" i="38"/>
  <c r="I19" i="38"/>
  <c r="H19" i="38"/>
  <c r="G19" i="38"/>
  <c r="F19" i="38"/>
  <c r="E19" i="38"/>
  <c r="D19" i="38"/>
  <c r="C19" i="38"/>
  <c r="A19" i="38"/>
  <c r="X17" i="38"/>
  <c r="W17" i="38"/>
  <c r="V17" i="38"/>
  <c r="U17" i="38"/>
  <c r="T17" i="38"/>
  <c r="S17" i="38"/>
  <c r="R17" i="38"/>
  <c r="Q17" i="38"/>
  <c r="P17" i="38"/>
  <c r="O17" i="38"/>
  <c r="N17" i="38"/>
  <c r="M17" i="38"/>
  <c r="L17" i="38"/>
  <c r="K17" i="38"/>
  <c r="J17" i="38"/>
  <c r="I17" i="38"/>
  <c r="H17" i="38"/>
  <c r="G17" i="38"/>
  <c r="F17" i="38"/>
  <c r="E17" i="38"/>
  <c r="D17" i="38"/>
  <c r="C17" i="38"/>
  <c r="A17" i="38"/>
  <c r="X49" i="37"/>
  <c r="W49" i="37"/>
  <c r="V49" i="37"/>
  <c r="U49" i="37"/>
  <c r="T49" i="37"/>
  <c r="S49" i="37"/>
  <c r="R49" i="37"/>
  <c r="Q49" i="37"/>
  <c r="P49" i="37"/>
  <c r="O49" i="37"/>
  <c r="N49" i="37"/>
  <c r="M49" i="37"/>
  <c r="L49" i="37"/>
  <c r="K49" i="37"/>
  <c r="J49" i="37"/>
  <c r="I49" i="37"/>
  <c r="H49" i="37"/>
  <c r="G49" i="37"/>
  <c r="F49" i="37"/>
  <c r="E49" i="37"/>
  <c r="D49" i="37"/>
  <c r="C49" i="37"/>
  <c r="A49" i="37"/>
  <c r="M50" i="37" s="1"/>
  <c r="M54" i="37" s="1"/>
  <c r="X47" i="37"/>
  <c r="W47" i="37"/>
  <c r="V47" i="37"/>
  <c r="U47" i="37"/>
  <c r="T47" i="37"/>
  <c r="S47" i="37"/>
  <c r="R47" i="37"/>
  <c r="Q47" i="37"/>
  <c r="P47" i="37"/>
  <c r="O47" i="37"/>
  <c r="N47" i="37"/>
  <c r="M47" i="37"/>
  <c r="L47" i="37"/>
  <c r="K47" i="37"/>
  <c r="J47" i="37"/>
  <c r="I47" i="37"/>
  <c r="H47" i="37"/>
  <c r="G47" i="37"/>
  <c r="F47" i="37"/>
  <c r="E47" i="37"/>
  <c r="D47" i="37"/>
  <c r="C47" i="37"/>
  <c r="A47" i="37"/>
  <c r="V20" i="37"/>
  <c r="V24" i="37" s="1"/>
  <c r="F20" i="37"/>
  <c r="F24" i="37" s="1"/>
  <c r="Q20" i="37"/>
  <c r="C19" i="37"/>
  <c r="A19" i="37"/>
  <c r="N20" i="37" s="1"/>
  <c r="N24" i="37" s="1"/>
  <c r="C17" i="37"/>
  <c r="A17" i="37"/>
  <c r="A23" i="37" s="1"/>
  <c r="A49" i="36"/>
  <c r="A47" i="36"/>
  <c r="X19" i="36"/>
  <c r="W19" i="36"/>
  <c r="V19" i="36"/>
  <c r="U19" i="36"/>
  <c r="T19" i="36"/>
  <c r="S19" i="36"/>
  <c r="R19" i="36"/>
  <c r="Q19" i="36"/>
  <c r="P19" i="36"/>
  <c r="O19" i="36"/>
  <c r="N19" i="36"/>
  <c r="M19" i="36"/>
  <c r="L19" i="36"/>
  <c r="K19" i="36"/>
  <c r="J19" i="36"/>
  <c r="I19" i="36"/>
  <c r="H19" i="36"/>
  <c r="G19" i="36"/>
  <c r="F19" i="36"/>
  <c r="E19" i="36"/>
  <c r="D19" i="36"/>
  <c r="C19" i="36"/>
  <c r="A19" i="36"/>
  <c r="X20" i="36" s="1"/>
  <c r="X24" i="36" s="1"/>
  <c r="X17" i="36"/>
  <c r="W17" i="36"/>
  <c r="V17" i="36"/>
  <c r="U17" i="36"/>
  <c r="T17" i="36"/>
  <c r="S17" i="36"/>
  <c r="R17" i="36"/>
  <c r="Q17" i="36"/>
  <c r="P17" i="36"/>
  <c r="O17" i="36"/>
  <c r="N17" i="36"/>
  <c r="M17" i="36"/>
  <c r="L17" i="36"/>
  <c r="K17" i="36"/>
  <c r="J17" i="36"/>
  <c r="I17" i="36"/>
  <c r="H17" i="36"/>
  <c r="G17" i="36"/>
  <c r="F17" i="36"/>
  <c r="E17" i="36"/>
  <c r="D17" i="36"/>
  <c r="C17" i="36"/>
  <c r="A17" i="36"/>
  <c r="A49" i="35"/>
  <c r="U50" i="35" s="1"/>
  <c r="U54" i="35" s="1"/>
  <c r="A47" i="35"/>
  <c r="I48" i="35" s="1"/>
  <c r="R20" i="35"/>
  <c r="J20" i="35"/>
  <c r="C19" i="35"/>
  <c r="A19" i="35"/>
  <c r="U20" i="35" s="1"/>
  <c r="U24" i="35" s="1"/>
  <c r="C17" i="35"/>
  <c r="A17" i="35"/>
  <c r="K48" i="35" l="1"/>
  <c r="K53" i="35" s="1"/>
  <c r="G50" i="35"/>
  <c r="O50" i="35"/>
  <c r="O54" i="35" s="1"/>
  <c r="W50" i="35"/>
  <c r="F18" i="37"/>
  <c r="F23" i="37" s="1"/>
  <c r="M18" i="37"/>
  <c r="M23" i="37" s="1"/>
  <c r="U18" i="37"/>
  <c r="U23" i="37" s="1"/>
  <c r="V18" i="37"/>
  <c r="V23" i="37" s="1"/>
  <c r="V50" i="37"/>
  <c r="V51" i="37" s="1"/>
  <c r="V55" i="37" s="1"/>
  <c r="F20" i="35"/>
  <c r="N20" i="35"/>
  <c r="V20" i="35"/>
  <c r="C48" i="35"/>
  <c r="C53" i="35" s="1"/>
  <c r="W48" i="35"/>
  <c r="W53" i="35" s="1"/>
  <c r="C50" i="35"/>
  <c r="C51" i="35" s="1"/>
  <c r="N50" i="35"/>
  <c r="S50" i="35"/>
  <c r="E20" i="36"/>
  <c r="E24" i="36" s="1"/>
  <c r="I20" i="36"/>
  <c r="I24" i="36" s="1"/>
  <c r="M20" i="36"/>
  <c r="M24" i="36" s="1"/>
  <c r="Q20" i="36"/>
  <c r="Q24" i="36" s="1"/>
  <c r="U20" i="36"/>
  <c r="U24" i="36" s="1"/>
  <c r="F20" i="36"/>
  <c r="F24" i="36" s="1"/>
  <c r="C18" i="37"/>
  <c r="C23" i="37" s="1"/>
  <c r="I18" i="37"/>
  <c r="I23" i="37" s="1"/>
  <c r="O18" i="37"/>
  <c r="O23" i="37" s="1"/>
  <c r="Q18" i="37"/>
  <c r="Q23" i="37" s="1"/>
  <c r="H20" i="37"/>
  <c r="T20" i="37"/>
  <c r="M20" i="37"/>
  <c r="U18" i="35"/>
  <c r="U23" i="35" s="1"/>
  <c r="V18" i="35"/>
  <c r="V23" i="35" s="1"/>
  <c r="R18" i="35"/>
  <c r="R23" i="35" s="1"/>
  <c r="N18" i="35"/>
  <c r="N23" i="35" s="1"/>
  <c r="G18" i="35"/>
  <c r="G23" i="35" s="1"/>
  <c r="K18" i="35"/>
  <c r="K23" i="35" s="1"/>
  <c r="S18" i="35"/>
  <c r="S23" i="35" s="1"/>
  <c r="V18" i="36"/>
  <c r="V23" i="36" s="1"/>
  <c r="C18" i="36"/>
  <c r="C23" i="36" s="1"/>
  <c r="F18" i="36"/>
  <c r="F23" i="36" s="1"/>
  <c r="J18" i="36"/>
  <c r="J23" i="36" s="1"/>
  <c r="N18" i="36"/>
  <c r="N23" i="36" s="1"/>
  <c r="W18" i="36"/>
  <c r="W23" i="36" s="1"/>
  <c r="U50" i="36"/>
  <c r="U54" i="36" s="1"/>
  <c r="W50" i="36"/>
  <c r="R50" i="36"/>
  <c r="R54" i="36" s="1"/>
  <c r="G50" i="36"/>
  <c r="G54" i="36" s="1"/>
  <c r="S50" i="36"/>
  <c r="S54" i="36" s="1"/>
  <c r="K50" i="36"/>
  <c r="C50" i="36"/>
  <c r="C54" i="36" s="1"/>
  <c r="O50" i="36"/>
  <c r="O54" i="36" s="1"/>
  <c r="N50" i="36"/>
  <c r="A54" i="36"/>
  <c r="V20" i="38"/>
  <c r="V24" i="38" s="1"/>
  <c r="L20" i="38"/>
  <c r="D20" i="38"/>
  <c r="D24" i="38" s="1"/>
  <c r="F20" i="38"/>
  <c r="F24" i="38" s="1"/>
  <c r="H20" i="38"/>
  <c r="N20" i="38"/>
  <c r="N24" i="38" s="1"/>
  <c r="T20" i="38"/>
  <c r="T24" i="38" s="1"/>
  <c r="X20" i="38"/>
  <c r="X21" i="38" s="1"/>
  <c r="X25" i="38" s="1"/>
  <c r="X50" i="38"/>
  <c r="A54" i="38"/>
  <c r="U50" i="38"/>
  <c r="U54" i="38" s="1"/>
  <c r="Q50" i="38"/>
  <c r="W50" i="38"/>
  <c r="W54" i="38" s="1"/>
  <c r="O50" i="38"/>
  <c r="O54" i="38" s="1"/>
  <c r="M50" i="38"/>
  <c r="M54" i="38" s="1"/>
  <c r="J50" i="38"/>
  <c r="G50" i="38"/>
  <c r="E50" i="38"/>
  <c r="E54" i="38" s="1"/>
  <c r="K50" i="38"/>
  <c r="K54" i="38" s="1"/>
  <c r="S50" i="38"/>
  <c r="R50" i="38"/>
  <c r="C18" i="35"/>
  <c r="C23" i="35" s="1"/>
  <c r="J18" i="35"/>
  <c r="J23" i="35" s="1"/>
  <c r="O18" i="35"/>
  <c r="O23" i="35" s="1"/>
  <c r="W18" i="35"/>
  <c r="W23" i="35" s="1"/>
  <c r="R18" i="36"/>
  <c r="R23" i="36" s="1"/>
  <c r="J50" i="36"/>
  <c r="F50" i="36"/>
  <c r="V50" i="36"/>
  <c r="X50" i="37"/>
  <c r="X54" i="37" s="1"/>
  <c r="A54" i="37"/>
  <c r="U50" i="37"/>
  <c r="U54" i="37" s="1"/>
  <c r="Q50" i="37"/>
  <c r="F50" i="37"/>
  <c r="J50" i="37"/>
  <c r="N50" i="37"/>
  <c r="N54" i="37" s="1"/>
  <c r="R50" i="37"/>
  <c r="R54" i="37" s="1"/>
  <c r="A23" i="38"/>
  <c r="V18" i="38"/>
  <c r="V23" i="38" s="1"/>
  <c r="F18" i="38"/>
  <c r="F23" i="38" s="1"/>
  <c r="J18" i="38"/>
  <c r="J23" i="38" s="1"/>
  <c r="N18" i="38"/>
  <c r="N23" i="38" s="1"/>
  <c r="R18" i="38"/>
  <c r="R23" i="38" s="1"/>
  <c r="R20" i="38"/>
  <c r="R24" i="38" s="1"/>
  <c r="I50" i="38"/>
  <c r="N50" i="38"/>
  <c r="F50" i="38"/>
  <c r="V50" i="38"/>
  <c r="E20" i="35"/>
  <c r="E24" i="35" s="1"/>
  <c r="I20" i="35"/>
  <c r="I24" i="35" s="1"/>
  <c r="M20" i="35"/>
  <c r="M24" i="35" s="1"/>
  <c r="Q20" i="35"/>
  <c r="Q24" i="35" s="1"/>
  <c r="H48" i="35"/>
  <c r="H53" i="35" s="1"/>
  <c r="S48" i="35"/>
  <c r="S53" i="35" s="1"/>
  <c r="F50" i="35"/>
  <c r="K50" i="35"/>
  <c r="J50" i="35"/>
  <c r="R50" i="35"/>
  <c r="V50" i="35"/>
  <c r="A54" i="35"/>
  <c r="G18" i="36"/>
  <c r="G23" i="36" s="1"/>
  <c r="K18" i="36"/>
  <c r="K23" i="36" s="1"/>
  <c r="O18" i="36"/>
  <c r="O23" i="36" s="1"/>
  <c r="S18" i="36"/>
  <c r="S23" i="36" s="1"/>
  <c r="N20" i="36"/>
  <c r="N24" i="36" s="1"/>
  <c r="V20" i="36"/>
  <c r="J20" i="36"/>
  <c r="J24" i="36" s="1"/>
  <c r="R20" i="36"/>
  <c r="R21" i="36" s="1"/>
  <c r="R25" i="36" s="1"/>
  <c r="E18" i="37"/>
  <c r="E23" i="37" s="1"/>
  <c r="G18" i="37"/>
  <c r="G23" i="37" s="1"/>
  <c r="J18" i="37"/>
  <c r="J23" i="37" s="1"/>
  <c r="N18" i="37"/>
  <c r="N23" i="37" s="1"/>
  <c r="S18" i="37"/>
  <c r="S23" i="37" s="1"/>
  <c r="W18" i="37"/>
  <c r="W23" i="37" s="1"/>
  <c r="R18" i="37"/>
  <c r="R23" i="37" s="1"/>
  <c r="D20" i="37"/>
  <c r="I20" i="37"/>
  <c r="R20" i="37"/>
  <c r="R24" i="37" s="1"/>
  <c r="X20" i="37"/>
  <c r="X24" i="37" s="1"/>
  <c r="L20" i="37"/>
  <c r="H48" i="37"/>
  <c r="C50" i="37"/>
  <c r="C54" i="37" s="1"/>
  <c r="E50" i="37"/>
  <c r="E54" i="37" s="1"/>
  <c r="G50" i="37"/>
  <c r="I50" i="37"/>
  <c r="I54" i="37" s="1"/>
  <c r="K50" i="37"/>
  <c r="K54" i="37" s="1"/>
  <c r="O50" i="37"/>
  <c r="O54" i="37" s="1"/>
  <c r="S50" i="37"/>
  <c r="W50" i="37"/>
  <c r="W54" i="37" s="1"/>
  <c r="C18" i="38"/>
  <c r="C23" i="38" s="1"/>
  <c r="E18" i="38"/>
  <c r="E23" i="38" s="1"/>
  <c r="G23" i="38"/>
  <c r="I18" i="38"/>
  <c r="I23" i="38" s="1"/>
  <c r="K18" i="38"/>
  <c r="K23" i="38" s="1"/>
  <c r="M18" i="38"/>
  <c r="M23" i="38" s="1"/>
  <c r="O18" i="38"/>
  <c r="O23" i="38" s="1"/>
  <c r="Q18" i="38"/>
  <c r="Q23" i="38" s="1"/>
  <c r="S18" i="38"/>
  <c r="S23" i="38" s="1"/>
  <c r="U18" i="38"/>
  <c r="U23" i="38" s="1"/>
  <c r="W18" i="38"/>
  <c r="W23" i="38" s="1"/>
  <c r="I20" i="38"/>
  <c r="M20" i="38"/>
  <c r="Q20" i="38"/>
  <c r="Q24" i="38" s="1"/>
  <c r="S20" i="38"/>
  <c r="C50" i="38"/>
  <c r="C54" i="38" s="1"/>
  <c r="Q21" i="37"/>
  <c r="Q25" i="37" s="1"/>
  <c r="K18" i="37"/>
  <c r="K23" i="37" s="1"/>
  <c r="M21" i="37"/>
  <c r="M25" i="37" s="1"/>
  <c r="F18" i="35"/>
  <c r="F23" i="35" s="1"/>
  <c r="Q21" i="38"/>
  <c r="Q25" i="38" s="1"/>
  <c r="G54" i="38"/>
  <c r="S54" i="38"/>
  <c r="I54" i="38"/>
  <c r="H24" i="38"/>
  <c r="X24" i="38"/>
  <c r="L24" i="38"/>
  <c r="U48" i="38"/>
  <c r="U53" i="38" s="1"/>
  <c r="Q48" i="38"/>
  <c r="Q53" i="38" s="1"/>
  <c r="M48" i="38"/>
  <c r="M53" i="38" s="1"/>
  <c r="I48" i="38"/>
  <c r="I53" i="38" s="1"/>
  <c r="E48" i="38"/>
  <c r="E53" i="38" s="1"/>
  <c r="D48" i="38"/>
  <c r="D53" i="38" s="1"/>
  <c r="J48" i="38"/>
  <c r="J53" i="38" s="1"/>
  <c r="O48" i="38"/>
  <c r="O53" i="38" s="1"/>
  <c r="T48" i="38"/>
  <c r="T53" i="38" s="1"/>
  <c r="J54" i="38"/>
  <c r="A53" i="38"/>
  <c r="X54" i="38"/>
  <c r="M24" i="38"/>
  <c r="F48" i="38"/>
  <c r="F53" i="38" s="1"/>
  <c r="K48" i="38"/>
  <c r="K53" i="38" s="1"/>
  <c r="P48" i="38"/>
  <c r="P53" i="38" s="1"/>
  <c r="V48" i="38"/>
  <c r="V53" i="38" s="1"/>
  <c r="F54" i="38"/>
  <c r="V54" i="38"/>
  <c r="U51" i="38"/>
  <c r="U55" i="38" s="1"/>
  <c r="Q54" i="38"/>
  <c r="I21" i="38"/>
  <c r="I25" i="38" s="1"/>
  <c r="N21" i="38"/>
  <c r="N25" i="38" s="1"/>
  <c r="I24" i="38"/>
  <c r="G48" i="38"/>
  <c r="G53" i="38" s="1"/>
  <c r="L48" i="38"/>
  <c r="L53" i="38" s="1"/>
  <c r="R48" i="38"/>
  <c r="R53" i="38" s="1"/>
  <c r="W48" i="38"/>
  <c r="W53" i="38" s="1"/>
  <c r="R54" i="38"/>
  <c r="A24" i="38"/>
  <c r="W20" i="38"/>
  <c r="O20" i="38"/>
  <c r="K20" i="38"/>
  <c r="G20" i="38"/>
  <c r="C20" i="38"/>
  <c r="E20" i="38"/>
  <c r="J20" i="38"/>
  <c r="P20" i="38"/>
  <c r="U20" i="38"/>
  <c r="C48" i="38"/>
  <c r="C53" i="38" s="1"/>
  <c r="H48" i="38"/>
  <c r="H53" i="38" s="1"/>
  <c r="N48" i="38"/>
  <c r="N53" i="38" s="1"/>
  <c r="S48" i="38"/>
  <c r="S53" i="38" s="1"/>
  <c r="X48" i="38"/>
  <c r="X53" i="38" s="1"/>
  <c r="N54" i="38"/>
  <c r="D18" i="38"/>
  <c r="D23" i="38" s="1"/>
  <c r="H18" i="38"/>
  <c r="H23" i="38" s="1"/>
  <c r="L18" i="38"/>
  <c r="L23" i="38" s="1"/>
  <c r="P18" i="38"/>
  <c r="P23" i="38" s="1"/>
  <c r="T18" i="38"/>
  <c r="T23" i="38" s="1"/>
  <c r="X18" i="38"/>
  <c r="X23" i="38" s="1"/>
  <c r="D50" i="38"/>
  <c r="H50" i="38"/>
  <c r="L50" i="38"/>
  <c r="P50" i="38"/>
  <c r="T50" i="38"/>
  <c r="D24" i="37"/>
  <c r="H24" i="37"/>
  <c r="T24" i="37"/>
  <c r="G54" i="37"/>
  <c r="S54" i="37"/>
  <c r="F21" i="37"/>
  <c r="F25" i="37" s="1"/>
  <c r="V21" i="37"/>
  <c r="V25" i="37" s="1"/>
  <c r="L24" i="37"/>
  <c r="Q24" i="37"/>
  <c r="U48" i="37"/>
  <c r="U53" i="37" s="1"/>
  <c r="Q48" i="37"/>
  <c r="Q53" i="37" s="1"/>
  <c r="M48" i="37"/>
  <c r="M53" i="37" s="1"/>
  <c r="I48" i="37"/>
  <c r="I53" i="37" s="1"/>
  <c r="E48" i="37"/>
  <c r="E53" i="37" s="1"/>
  <c r="D48" i="37"/>
  <c r="D53" i="37" s="1"/>
  <c r="J48" i="37"/>
  <c r="J53" i="37" s="1"/>
  <c r="O48" i="37"/>
  <c r="O53" i="37" s="1"/>
  <c r="T48" i="37"/>
  <c r="T53" i="37" s="1"/>
  <c r="J54" i="37"/>
  <c r="A53" i="37"/>
  <c r="R21" i="37"/>
  <c r="R25" i="37" s="1"/>
  <c r="M24" i="37"/>
  <c r="F48" i="37"/>
  <c r="F53" i="37" s="1"/>
  <c r="K48" i="37"/>
  <c r="K53" i="37" s="1"/>
  <c r="P48" i="37"/>
  <c r="P53" i="37" s="1"/>
  <c r="V48" i="37"/>
  <c r="V53" i="37" s="1"/>
  <c r="F54" i="37"/>
  <c r="V54" i="37"/>
  <c r="Q54" i="37"/>
  <c r="G48" i="37"/>
  <c r="G53" i="37" s="1"/>
  <c r="L48" i="37"/>
  <c r="L53" i="37" s="1"/>
  <c r="R48" i="37"/>
  <c r="R53" i="37" s="1"/>
  <c r="W48" i="37"/>
  <c r="W53" i="37" s="1"/>
  <c r="R51" i="37"/>
  <c r="R55" i="37" s="1"/>
  <c r="A24" i="37"/>
  <c r="W20" i="37"/>
  <c r="S20" i="37"/>
  <c r="O20" i="37"/>
  <c r="K20" i="37"/>
  <c r="G20" i="37"/>
  <c r="C20" i="37"/>
  <c r="E20" i="37"/>
  <c r="J20" i="37"/>
  <c r="P20" i="37"/>
  <c r="U20" i="37"/>
  <c r="C48" i="37"/>
  <c r="C53" i="37" s="1"/>
  <c r="H53" i="37"/>
  <c r="N48" i="37"/>
  <c r="N53" i="37" s="1"/>
  <c r="S48" i="37"/>
  <c r="S53" i="37" s="1"/>
  <c r="X48" i="37"/>
  <c r="X53" i="37" s="1"/>
  <c r="D18" i="37"/>
  <c r="D23" i="37" s="1"/>
  <c r="H18" i="37"/>
  <c r="H23" i="37" s="1"/>
  <c r="L18" i="37"/>
  <c r="L23" i="37" s="1"/>
  <c r="P18" i="37"/>
  <c r="P23" i="37" s="1"/>
  <c r="T18" i="37"/>
  <c r="T23" i="37" s="1"/>
  <c r="X18" i="37"/>
  <c r="X23" i="37" s="1"/>
  <c r="D50" i="37"/>
  <c r="H50" i="37"/>
  <c r="L50" i="37"/>
  <c r="P50" i="37"/>
  <c r="T50" i="37"/>
  <c r="N21" i="36"/>
  <c r="N25" i="36" s="1"/>
  <c r="V48" i="36"/>
  <c r="V53" i="36" s="1"/>
  <c r="R48" i="36"/>
  <c r="R53" i="36" s="1"/>
  <c r="N48" i="36"/>
  <c r="N53" i="36" s="1"/>
  <c r="J48" i="36"/>
  <c r="J53" i="36" s="1"/>
  <c r="F48" i="36"/>
  <c r="F53" i="36" s="1"/>
  <c r="A53" i="36"/>
  <c r="T48" i="36"/>
  <c r="T53" i="36" s="1"/>
  <c r="P48" i="36"/>
  <c r="P53" i="36" s="1"/>
  <c r="H48" i="36"/>
  <c r="H53" i="36" s="1"/>
  <c r="U48" i="36"/>
  <c r="U53" i="36" s="1"/>
  <c r="Q48" i="36"/>
  <c r="Q53" i="36" s="1"/>
  <c r="M48" i="36"/>
  <c r="M53" i="36" s="1"/>
  <c r="I48" i="36"/>
  <c r="I53" i="36" s="1"/>
  <c r="E48" i="36"/>
  <c r="E53" i="36" s="1"/>
  <c r="X48" i="36"/>
  <c r="X53" i="36" s="1"/>
  <c r="L48" i="36"/>
  <c r="L53" i="36" s="1"/>
  <c r="D48" i="36"/>
  <c r="D53" i="36" s="1"/>
  <c r="S48" i="36"/>
  <c r="S53" i="36" s="1"/>
  <c r="J54" i="36"/>
  <c r="W48" i="36"/>
  <c r="W53" i="36" s="1"/>
  <c r="S51" i="36"/>
  <c r="S55" i="36" s="1"/>
  <c r="U18" i="36"/>
  <c r="U23" i="36" s="1"/>
  <c r="J21" i="36"/>
  <c r="J25" i="36" s="1"/>
  <c r="R24" i="36"/>
  <c r="K48" i="36"/>
  <c r="K53" i="36" s="1"/>
  <c r="F54" i="36"/>
  <c r="N54" i="36"/>
  <c r="V54" i="36"/>
  <c r="V24" i="36"/>
  <c r="G48" i="36"/>
  <c r="G53" i="36" s="1"/>
  <c r="C48" i="36"/>
  <c r="C53" i="36" s="1"/>
  <c r="O48" i="36"/>
  <c r="O53" i="36" s="1"/>
  <c r="W51" i="36"/>
  <c r="W55" i="36" s="1"/>
  <c r="D18" i="36"/>
  <c r="D23" i="36" s="1"/>
  <c r="H18" i="36"/>
  <c r="H23" i="36" s="1"/>
  <c r="L18" i="36"/>
  <c r="L23" i="36" s="1"/>
  <c r="P18" i="36"/>
  <c r="P23" i="36" s="1"/>
  <c r="T18" i="36"/>
  <c r="T23" i="36" s="1"/>
  <c r="X18" i="36"/>
  <c r="X23" i="36" s="1"/>
  <c r="C20" i="36"/>
  <c r="G20" i="36"/>
  <c r="K20" i="36"/>
  <c r="O20" i="36"/>
  <c r="S20" i="36"/>
  <c r="W20" i="36"/>
  <c r="A23" i="36"/>
  <c r="A24" i="36"/>
  <c r="D50" i="36"/>
  <c r="H50" i="36"/>
  <c r="L50" i="36"/>
  <c r="P50" i="36"/>
  <c r="T50" i="36"/>
  <c r="X50" i="36"/>
  <c r="K54" i="36"/>
  <c r="W54" i="36"/>
  <c r="E18" i="36"/>
  <c r="E23" i="36" s="1"/>
  <c r="I18" i="36"/>
  <c r="I23" i="36" s="1"/>
  <c r="M18" i="36"/>
  <c r="M23" i="36" s="1"/>
  <c r="Q18" i="36"/>
  <c r="Q23" i="36" s="1"/>
  <c r="D20" i="36"/>
  <c r="H20" i="36"/>
  <c r="L20" i="36"/>
  <c r="P20" i="36"/>
  <c r="T20" i="36"/>
  <c r="E50" i="36"/>
  <c r="I50" i="36"/>
  <c r="M50" i="36"/>
  <c r="Q50" i="36"/>
  <c r="R21" i="35"/>
  <c r="R25" i="35" s="1"/>
  <c r="R24" i="35"/>
  <c r="J54" i="35"/>
  <c r="K51" i="35"/>
  <c r="K55" i="35" s="1"/>
  <c r="F24" i="35"/>
  <c r="N24" i="35"/>
  <c r="V24" i="35"/>
  <c r="V48" i="35"/>
  <c r="V53" i="35" s="1"/>
  <c r="R48" i="35"/>
  <c r="R53" i="35" s="1"/>
  <c r="N48" i="35"/>
  <c r="N53" i="35" s="1"/>
  <c r="J48" i="35"/>
  <c r="J53" i="35" s="1"/>
  <c r="F48" i="35"/>
  <c r="F53" i="35" s="1"/>
  <c r="P48" i="35"/>
  <c r="P53" i="35" s="1"/>
  <c r="U48" i="35"/>
  <c r="U53" i="35" s="1"/>
  <c r="Q48" i="35"/>
  <c r="Q53" i="35" s="1"/>
  <c r="M48" i="35"/>
  <c r="M53" i="35" s="1"/>
  <c r="I53" i="35"/>
  <c r="E48" i="35"/>
  <c r="E53" i="35" s="1"/>
  <c r="A53" i="35"/>
  <c r="X48" i="35"/>
  <c r="X53" i="35" s="1"/>
  <c r="T48" i="35"/>
  <c r="T53" i="35" s="1"/>
  <c r="D48" i="35"/>
  <c r="D53" i="35" s="1"/>
  <c r="L48" i="35"/>
  <c r="L53" i="35" s="1"/>
  <c r="U51" i="35"/>
  <c r="U55" i="35" s="1"/>
  <c r="F54" i="35"/>
  <c r="N51" i="35"/>
  <c r="N55" i="35" s="1"/>
  <c r="N54" i="35"/>
  <c r="V54" i="35"/>
  <c r="J24" i="35"/>
  <c r="R54" i="35"/>
  <c r="S51" i="35"/>
  <c r="S55" i="35" s="1"/>
  <c r="X20" i="35"/>
  <c r="G48" i="35"/>
  <c r="G53" i="35" s="1"/>
  <c r="O48" i="35"/>
  <c r="O53" i="35" s="1"/>
  <c r="G51" i="35"/>
  <c r="G55" i="35" s="1"/>
  <c r="W51" i="35"/>
  <c r="W55" i="35" s="1"/>
  <c r="D18" i="35"/>
  <c r="D23" i="35" s="1"/>
  <c r="H18" i="35"/>
  <c r="H23" i="35" s="1"/>
  <c r="L18" i="35"/>
  <c r="L23" i="35" s="1"/>
  <c r="P18" i="35"/>
  <c r="P23" i="35" s="1"/>
  <c r="T18" i="35"/>
  <c r="T23" i="35" s="1"/>
  <c r="X18" i="35"/>
  <c r="X23" i="35" s="1"/>
  <c r="C20" i="35"/>
  <c r="G20" i="35"/>
  <c r="K20" i="35"/>
  <c r="O20" i="35"/>
  <c r="S20" i="35"/>
  <c r="W20" i="35"/>
  <c r="A23" i="35"/>
  <c r="A24" i="35"/>
  <c r="D50" i="35"/>
  <c r="H50" i="35"/>
  <c r="L50" i="35"/>
  <c r="P50" i="35"/>
  <c r="T50" i="35"/>
  <c r="X50" i="35"/>
  <c r="C54" i="35"/>
  <c r="G54" i="35"/>
  <c r="K54" i="35"/>
  <c r="S54" i="35"/>
  <c r="W54" i="35"/>
  <c r="E18" i="35"/>
  <c r="E23" i="35" s="1"/>
  <c r="I18" i="35"/>
  <c r="I23" i="35" s="1"/>
  <c r="M18" i="35"/>
  <c r="M23" i="35" s="1"/>
  <c r="Q18" i="35"/>
  <c r="Q23" i="35" s="1"/>
  <c r="D20" i="35"/>
  <c r="H20" i="35"/>
  <c r="L20" i="35"/>
  <c r="P20" i="35"/>
  <c r="T20" i="35"/>
  <c r="E50" i="35"/>
  <c r="I50" i="35"/>
  <c r="M50" i="35"/>
  <c r="Q50" i="35"/>
  <c r="X49" i="34"/>
  <c r="W49" i="34"/>
  <c r="V49" i="34"/>
  <c r="U49" i="34"/>
  <c r="T49" i="34"/>
  <c r="S49" i="34"/>
  <c r="R49" i="34"/>
  <c r="Q49" i="34"/>
  <c r="P49" i="34"/>
  <c r="O49" i="34"/>
  <c r="N49" i="34"/>
  <c r="M49" i="34"/>
  <c r="L49" i="34"/>
  <c r="K49" i="34"/>
  <c r="J49" i="34"/>
  <c r="I49" i="34"/>
  <c r="H49" i="34"/>
  <c r="G49" i="34"/>
  <c r="F49" i="34"/>
  <c r="E49" i="34"/>
  <c r="D49" i="34"/>
  <c r="C49" i="34"/>
  <c r="A49" i="34"/>
  <c r="X47" i="34"/>
  <c r="W47" i="34"/>
  <c r="V47" i="34"/>
  <c r="U47" i="34"/>
  <c r="T47" i="34"/>
  <c r="S47" i="34"/>
  <c r="R47" i="34"/>
  <c r="Q47" i="34"/>
  <c r="P47" i="34"/>
  <c r="O47" i="34"/>
  <c r="N47" i="34"/>
  <c r="M47" i="34"/>
  <c r="L47" i="34"/>
  <c r="K47" i="34"/>
  <c r="J47" i="34"/>
  <c r="I47" i="34"/>
  <c r="H47" i="34"/>
  <c r="G47" i="34"/>
  <c r="F47" i="34"/>
  <c r="E47" i="34"/>
  <c r="D47" i="34"/>
  <c r="C47" i="34"/>
  <c r="A47" i="34"/>
  <c r="A53" i="34" s="1"/>
  <c r="C19" i="34"/>
  <c r="A19" i="34"/>
  <c r="X20" i="34" s="1"/>
  <c r="C17" i="34"/>
  <c r="A17" i="34"/>
  <c r="A23" i="34" s="1"/>
  <c r="X49" i="33"/>
  <c r="W49" i="33"/>
  <c r="V49" i="33"/>
  <c r="U49" i="33"/>
  <c r="T49" i="33"/>
  <c r="S49" i="33"/>
  <c r="R49" i="33"/>
  <c r="Q49" i="33"/>
  <c r="P49" i="33"/>
  <c r="O49" i="33"/>
  <c r="N49" i="33"/>
  <c r="M49" i="33"/>
  <c r="L49" i="33"/>
  <c r="K49" i="33"/>
  <c r="J49" i="33"/>
  <c r="I49" i="33"/>
  <c r="H49" i="33"/>
  <c r="G49" i="33"/>
  <c r="F49" i="33"/>
  <c r="E49" i="33"/>
  <c r="D49" i="33"/>
  <c r="C49" i="33"/>
  <c r="A49" i="33"/>
  <c r="X50" i="33" s="1"/>
  <c r="X47" i="33"/>
  <c r="W47" i="33"/>
  <c r="V47" i="33"/>
  <c r="U47" i="33"/>
  <c r="T47" i="33"/>
  <c r="S47" i="33"/>
  <c r="R47" i="33"/>
  <c r="Q47" i="33"/>
  <c r="P47" i="33"/>
  <c r="O47" i="33"/>
  <c r="N47" i="33"/>
  <c r="M47" i="33"/>
  <c r="L47" i="33"/>
  <c r="K47" i="33"/>
  <c r="J47" i="33"/>
  <c r="I47" i="33"/>
  <c r="H47" i="33"/>
  <c r="G47" i="33"/>
  <c r="F47" i="33"/>
  <c r="E47" i="33"/>
  <c r="D47" i="33"/>
  <c r="C47" i="33"/>
  <c r="A47" i="33"/>
  <c r="X19" i="33"/>
  <c r="W19" i="33"/>
  <c r="V19" i="33"/>
  <c r="U19" i="33"/>
  <c r="T19" i="33"/>
  <c r="S19" i="33"/>
  <c r="R19" i="33"/>
  <c r="Q19" i="33"/>
  <c r="P19" i="33"/>
  <c r="O19" i="33"/>
  <c r="N19" i="33"/>
  <c r="M19" i="33"/>
  <c r="L19" i="33"/>
  <c r="K19" i="33"/>
  <c r="J19" i="33"/>
  <c r="I19" i="33"/>
  <c r="H19" i="33"/>
  <c r="G19" i="33"/>
  <c r="F19" i="33"/>
  <c r="E19" i="33"/>
  <c r="D19" i="33"/>
  <c r="C19" i="33"/>
  <c r="A19" i="33"/>
  <c r="P20" i="33" s="1"/>
  <c r="X17" i="33"/>
  <c r="W17" i="33"/>
  <c r="V17" i="33"/>
  <c r="U17" i="33"/>
  <c r="T17" i="33"/>
  <c r="S17" i="33"/>
  <c r="R17" i="33"/>
  <c r="Q17" i="33"/>
  <c r="P17" i="33"/>
  <c r="O17" i="33"/>
  <c r="N17" i="33"/>
  <c r="M17" i="33"/>
  <c r="L17" i="33"/>
  <c r="K17" i="33"/>
  <c r="J17" i="33"/>
  <c r="I17" i="33"/>
  <c r="H17" i="33"/>
  <c r="G17" i="33"/>
  <c r="F17" i="33"/>
  <c r="E17" i="33"/>
  <c r="D17" i="33"/>
  <c r="C17" i="33"/>
  <c r="A17" i="33"/>
  <c r="A23" i="33" s="1"/>
  <c r="X49" i="32"/>
  <c r="W49" i="32"/>
  <c r="V49" i="32"/>
  <c r="U49" i="32"/>
  <c r="T49" i="32"/>
  <c r="S49" i="32"/>
  <c r="R49" i="32"/>
  <c r="Q49" i="32"/>
  <c r="P49" i="32"/>
  <c r="O49" i="32"/>
  <c r="N49" i="32"/>
  <c r="M49" i="32"/>
  <c r="L49" i="32"/>
  <c r="K49" i="32"/>
  <c r="J49" i="32"/>
  <c r="I49" i="32"/>
  <c r="H49" i="32"/>
  <c r="G49" i="32"/>
  <c r="F49" i="32"/>
  <c r="E49" i="32"/>
  <c r="D49" i="32"/>
  <c r="C49" i="32"/>
  <c r="A49" i="32"/>
  <c r="X50" i="32" s="1"/>
  <c r="X54" i="32" s="1"/>
  <c r="X47" i="32"/>
  <c r="W47" i="32"/>
  <c r="V47" i="32"/>
  <c r="U47" i="32"/>
  <c r="T47" i="32"/>
  <c r="S47" i="32"/>
  <c r="R47" i="32"/>
  <c r="Q47" i="32"/>
  <c r="P47" i="32"/>
  <c r="O47" i="32"/>
  <c r="N47" i="32"/>
  <c r="M47" i="32"/>
  <c r="L47" i="32"/>
  <c r="K47" i="32"/>
  <c r="J47" i="32"/>
  <c r="I47" i="32"/>
  <c r="H47" i="32"/>
  <c r="G47" i="32"/>
  <c r="F47" i="32"/>
  <c r="E47" i="32"/>
  <c r="D47" i="32"/>
  <c r="C47" i="32"/>
  <c r="A47" i="32"/>
  <c r="X19" i="32"/>
  <c r="W19" i="32"/>
  <c r="V19" i="32"/>
  <c r="U19" i="32"/>
  <c r="T19" i="32"/>
  <c r="S19" i="32"/>
  <c r="R19" i="32"/>
  <c r="Q19" i="32"/>
  <c r="P19" i="32"/>
  <c r="O19" i="32"/>
  <c r="N19" i="32"/>
  <c r="M19" i="32"/>
  <c r="L19" i="32"/>
  <c r="K19" i="32"/>
  <c r="J19" i="32"/>
  <c r="I19" i="32"/>
  <c r="H19" i="32"/>
  <c r="G19" i="32"/>
  <c r="F19" i="32"/>
  <c r="E19" i="32"/>
  <c r="D19" i="32"/>
  <c r="C19" i="32"/>
  <c r="A19" i="32"/>
  <c r="U20" i="32" s="1"/>
  <c r="X17" i="32"/>
  <c r="W17" i="32"/>
  <c r="V17" i="32"/>
  <c r="U17" i="32"/>
  <c r="T17" i="32"/>
  <c r="S17" i="32"/>
  <c r="R17" i="32"/>
  <c r="Q17" i="32"/>
  <c r="P17" i="32"/>
  <c r="O17" i="32"/>
  <c r="N17" i="32"/>
  <c r="M17" i="32"/>
  <c r="L17" i="32"/>
  <c r="K17" i="32"/>
  <c r="J17" i="32"/>
  <c r="I17" i="32"/>
  <c r="H17" i="32"/>
  <c r="G17" i="32"/>
  <c r="F17" i="32"/>
  <c r="E17" i="32"/>
  <c r="D17" i="32"/>
  <c r="A17" i="32"/>
  <c r="A23" i="32" s="1"/>
  <c r="X49" i="31"/>
  <c r="W49" i="31"/>
  <c r="V49" i="31"/>
  <c r="U49" i="31"/>
  <c r="T49" i="31"/>
  <c r="S49" i="31"/>
  <c r="R49" i="31"/>
  <c r="Q49" i="31"/>
  <c r="P49" i="31"/>
  <c r="O49" i="31"/>
  <c r="N49" i="31"/>
  <c r="M49" i="31"/>
  <c r="L49" i="31"/>
  <c r="K49" i="31"/>
  <c r="J49" i="31"/>
  <c r="I49" i="31"/>
  <c r="H49" i="31"/>
  <c r="G49" i="31"/>
  <c r="F49" i="31"/>
  <c r="E49" i="31"/>
  <c r="D49" i="31"/>
  <c r="C49" i="31"/>
  <c r="A49" i="31"/>
  <c r="X50" i="31" s="1"/>
  <c r="X54" i="31" s="1"/>
  <c r="X47" i="31"/>
  <c r="W47" i="31"/>
  <c r="V47" i="31"/>
  <c r="U47" i="31"/>
  <c r="T47" i="31"/>
  <c r="S47" i="31"/>
  <c r="R47" i="31"/>
  <c r="Q47" i="31"/>
  <c r="P47" i="31"/>
  <c r="O47" i="31"/>
  <c r="N47" i="31"/>
  <c r="M47" i="31"/>
  <c r="L47" i="31"/>
  <c r="K47" i="31"/>
  <c r="J47" i="31"/>
  <c r="I47" i="31"/>
  <c r="H47" i="31"/>
  <c r="G47" i="31"/>
  <c r="F47" i="31"/>
  <c r="E47" i="31"/>
  <c r="D47" i="31"/>
  <c r="C47" i="31"/>
  <c r="A47" i="31"/>
  <c r="G48" i="31" s="1"/>
  <c r="X19" i="31"/>
  <c r="W19" i="31"/>
  <c r="V19" i="31"/>
  <c r="U19" i="31"/>
  <c r="T19" i="31"/>
  <c r="S19" i="31"/>
  <c r="R19" i="31"/>
  <c r="Q19" i="31"/>
  <c r="P19" i="31"/>
  <c r="O19" i="31"/>
  <c r="N19" i="31"/>
  <c r="M19" i="31"/>
  <c r="L19" i="31"/>
  <c r="K19" i="31"/>
  <c r="J19" i="31"/>
  <c r="I19" i="31"/>
  <c r="H19" i="31"/>
  <c r="G19" i="31"/>
  <c r="F19" i="31"/>
  <c r="E19" i="31"/>
  <c r="D19" i="31"/>
  <c r="C19" i="31"/>
  <c r="A19" i="31"/>
  <c r="X17" i="31"/>
  <c r="W17" i="31"/>
  <c r="V17" i="31"/>
  <c r="U17" i="31"/>
  <c r="T17" i="31"/>
  <c r="S17" i="31"/>
  <c r="R17" i="31"/>
  <c r="Q17" i="31"/>
  <c r="P17" i="31"/>
  <c r="O17" i="31"/>
  <c r="N17" i="31"/>
  <c r="M17" i="31"/>
  <c r="L17" i="31"/>
  <c r="K17" i="31"/>
  <c r="J17" i="31"/>
  <c r="I17" i="31"/>
  <c r="H17" i="31"/>
  <c r="G17" i="31"/>
  <c r="F17" i="31"/>
  <c r="E17" i="31"/>
  <c r="D17" i="31"/>
  <c r="C17" i="31"/>
  <c r="A17" i="31"/>
  <c r="A23" i="31" s="1"/>
  <c r="R50" i="32" l="1"/>
  <c r="A54" i="32"/>
  <c r="N20" i="33"/>
  <c r="N24" i="33" s="1"/>
  <c r="C18" i="31"/>
  <c r="C23" i="31" s="1"/>
  <c r="E18" i="31"/>
  <c r="E23" i="31" s="1"/>
  <c r="G18" i="31"/>
  <c r="G23" i="31" s="1"/>
  <c r="K18" i="31"/>
  <c r="K23" i="31" s="1"/>
  <c r="M18" i="31"/>
  <c r="M23" i="31" s="1"/>
  <c r="O18" i="31"/>
  <c r="O23" i="31" s="1"/>
  <c r="Q18" i="31"/>
  <c r="Q23" i="31" s="1"/>
  <c r="S18" i="31"/>
  <c r="S23" i="31" s="1"/>
  <c r="U18" i="31"/>
  <c r="U23" i="31" s="1"/>
  <c r="W18" i="31"/>
  <c r="W23" i="31" s="1"/>
  <c r="S48" i="32"/>
  <c r="S53" i="32" s="1"/>
  <c r="C50" i="32"/>
  <c r="E50" i="32"/>
  <c r="G50" i="32"/>
  <c r="I50" i="32"/>
  <c r="I54" i="32" s="1"/>
  <c r="K50" i="32"/>
  <c r="K51" i="32" s="1"/>
  <c r="K55" i="32" s="1"/>
  <c r="M50" i="32"/>
  <c r="M54" i="32" s="1"/>
  <c r="Q50" i="32"/>
  <c r="Q54" i="32" s="1"/>
  <c r="U50" i="32"/>
  <c r="N50" i="32"/>
  <c r="N54" i="32" s="1"/>
  <c r="V50" i="32"/>
  <c r="I20" i="33"/>
  <c r="I21" i="33" s="1"/>
  <c r="I25" i="33" s="1"/>
  <c r="Q20" i="33"/>
  <c r="F20" i="33"/>
  <c r="F24" i="33" s="1"/>
  <c r="V20" i="33"/>
  <c r="V24" i="33" s="1"/>
  <c r="O18" i="34"/>
  <c r="R18" i="34"/>
  <c r="C20" i="34"/>
  <c r="C24" i="34" s="1"/>
  <c r="E20" i="34"/>
  <c r="E24" i="34" s="1"/>
  <c r="G20" i="34"/>
  <c r="I20" i="34"/>
  <c r="I24" i="34" s="1"/>
  <c r="K20" i="34"/>
  <c r="K24" i="34" s="1"/>
  <c r="M20" i="34"/>
  <c r="M24" i="34" s="1"/>
  <c r="O20" i="34"/>
  <c r="Q20" i="34"/>
  <c r="S20" i="34"/>
  <c r="S24" i="34" s="1"/>
  <c r="W20" i="34"/>
  <c r="U21" i="35"/>
  <c r="U25" i="35" s="1"/>
  <c r="N21" i="37"/>
  <c r="N25" i="37" s="1"/>
  <c r="U51" i="37"/>
  <c r="U55" i="37" s="1"/>
  <c r="W51" i="37"/>
  <c r="W55" i="37" s="1"/>
  <c r="O51" i="38"/>
  <c r="O55" i="38" s="1"/>
  <c r="F21" i="38"/>
  <c r="F25" i="38" s="1"/>
  <c r="I21" i="37"/>
  <c r="I25" i="37" s="1"/>
  <c r="V51" i="35"/>
  <c r="V55" i="35" s="1"/>
  <c r="F51" i="38"/>
  <c r="F55" i="38" s="1"/>
  <c r="V51" i="36"/>
  <c r="V55" i="36" s="1"/>
  <c r="R51" i="38"/>
  <c r="R55" i="38" s="1"/>
  <c r="Q20" i="31"/>
  <c r="Q24" i="31" s="1"/>
  <c r="M20" i="31"/>
  <c r="M21" i="31" s="1"/>
  <c r="M25" i="31" s="1"/>
  <c r="F20" i="31"/>
  <c r="F24" i="31" s="1"/>
  <c r="N20" i="31"/>
  <c r="N24" i="31" s="1"/>
  <c r="I20" i="31"/>
  <c r="D20" i="31"/>
  <c r="H20" i="31"/>
  <c r="L20" i="31"/>
  <c r="R20" i="31"/>
  <c r="R24" i="31" s="1"/>
  <c r="T20" i="31"/>
  <c r="T24" i="31" s="1"/>
  <c r="V20" i="31"/>
  <c r="V24" i="31" s="1"/>
  <c r="X20" i="31"/>
  <c r="X24" i="31" s="1"/>
  <c r="K48" i="31"/>
  <c r="K53" i="31" s="1"/>
  <c r="S48" i="31"/>
  <c r="S53" i="31" s="1"/>
  <c r="F50" i="31"/>
  <c r="J50" i="31"/>
  <c r="J54" i="31" s="1"/>
  <c r="N50" i="31"/>
  <c r="R50" i="31"/>
  <c r="V50" i="31"/>
  <c r="A54" i="31"/>
  <c r="F18" i="32"/>
  <c r="F23" i="32" s="1"/>
  <c r="N18" i="32"/>
  <c r="N23" i="32" s="1"/>
  <c r="R18" i="32"/>
  <c r="R23" i="32" s="1"/>
  <c r="V18" i="32"/>
  <c r="V23" i="32" s="1"/>
  <c r="J20" i="32"/>
  <c r="P20" i="32"/>
  <c r="R20" i="32"/>
  <c r="M20" i="32"/>
  <c r="M24" i="32" s="1"/>
  <c r="H48" i="32"/>
  <c r="H53" i="32" s="1"/>
  <c r="P48" i="32"/>
  <c r="P53" i="32" s="1"/>
  <c r="X48" i="32"/>
  <c r="X53" i="32" s="1"/>
  <c r="F18" i="33"/>
  <c r="F23" i="33" s="1"/>
  <c r="J18" i="33"/>
  <c r="J23" i="33" s="1"/>
  <c r="N18" i="33"/>
  <c r="N23" i="33" s="1"/>
  <c r="R18" i="33"/>
  <c r="R23" i="33" s="1"/>
  <c r="V18" i="33"/>
  <c r="V23" i="33" s="1"/>
  <c r="F50" i="33"/>
  <c r="J50" i="33"/>
  <c r="J54" i="33" s="1"/>
  <c r="N50" i="33"/>
  <c r="Q50" i="33"/>
  <c r="Q54" i="33" s="1"/>
  <c r="U50" i="33"/>
  <c r="U54" i="33" s="1"/>
  <c r="A54" i="33"/>
  <c r="F48" i="34"/>
  <c r="F53" i="34" s="1"/>
  <c r="N48" i="34"/>
  <c r="N53" i="34" s="1"/>
  <c r="R48" i="34"/>
  <c r="R53" i="34" s="1"/>
  <c r="V48" i="34"/>
  <c r="V53" i="34" s="1"/>
  <c r="F18" i="31"/>
  <c r="F23" i="31" s="1"/>
  <c r="J18" i="31"/>
  <c r="J23" i="31" s="1"/>
  <c r="N18" i="31"/>
  <c r="N23" i="31" s="1"/>
  <c r="R18" i="31"/>
  <c r="R23" i="31" s="1"/>
  <c r="V18" i="31"/>
  <c r="V23" i="31" s="1"/>
  <c r="C48" i="31"/>
  <c r="C53" i="31" s="1"/>
  <c r="H48" i="31"/>
  <c r="H53" i="31" s="1"/>
  <c r="P48" i="31"/>
  <c r="P53" i="31" s="1"/>
  <c r="X48" i="31"/>
  <c r="X53" i="31" s="1"/>
  <c r="C50" i="31"/>
  <c r="C51" i="31" s="1"/>
  <c r="E50" i="31"/>
  <c r="I50" i="31"/>
  <c r="I54" i="31" s="1"/>
  <c r="K50" i="31"/>
  <c r="M50" i="31"/>
  <c r="M54" i="31" s="1"/>
  <c r="Q50" i="31"/>
  <c r="Q54" i="31" s="1"/>
  <c r="U50" i="31"/>
  <c r="U54" i="31" s="1"/>
  <c r="G50" i="31"/>
  <c r="O50" i="31"/>
  <c r="O54" i="31" s="1"/>
  <c r="S50" i="31"/>
  <c r="W50" i="31"/>
  <c r="C18" i="32"/>
  <c r="C23" i="32" s="1"/>
  <c r="E18" i="32"/>
  <c r="E23" i="32" s="1"/>
  <c r="G18" i="32"/>
  <c r="G23" i="32" s="1"/>
  <c r="I18" i="32"/>
  <c r="I23" i="32" s="1"/>
  <c r="K18" i="32"/>
  <c r="K23" i="32" s="1"/>
  <c r="M18" i="32"/>
  <c r="M23" i="32" s="1"/>
  <c r="O18" i="32"/>
  <c r="O23" i="32" s="1"/>
  <c r="Q18" i="32"/>
  <c r="Q23" i="32" s="1"/>
  <c r="S18" i="32"/>
  <c r="S23" i="32" s="1"/>
  <c r="U18" i="32"/>
  <c r="U23" i="32" s="1"/>
  <c r="J18" i="32"/>
  <c r="J23" i="32" s="1"/>
  <c r="W18" i="32"/>
  <c r="W23" i="32" s="1"/>
  <c r="E20" i="32"/>
  <c r="C48" i="32"/>
  <c r="C53" i="32" s="1"/>
  <c r="K48" i="32"/>
  <c r="K53" i="32" s="1"/>
  <c r="F50" i="32"/>
  <c r="J50" i="32"/>
  <c r="O50" i="32"/>
  <c r="O54" i="32" s="1"/>
  <c r="S50" i="32"/>
  <c r="W50" i="32"/>
  <c r="C18" i="33"/>
  <c r="C23" i="33" s="1"/>
  <c r="E18" i="33"/>
  <c r="E23" i="33" s="1"/>
  <c r="G18" i="33"/>
  <c r="G23" i="33" s="1"/>
  <c r="I18" i="33"/>
  <c r="I23" i="33" s="1"/>
  <c r="K18" i="33"/>
  <c r="K23" i="33" s="1"/>
  <c r="M18" i="33"/>
  <c r="M23" i="33" s="1"/>
  <c r="O18" i="33"/>
  <c r="O23" i="33" s="1"/>
  <c r="Q18" i="33"/>
  <c r="Q23" i="33" s="1"/>
  <c r="S18" i="33"/>
  <c r="S23" i="33" s="1"/>
  <c r="U18" i="33"/>
  <c r="U23" i="33" s="1"/>
  <c r="W18" i="33"/>
  <c r="W23" i="33" s="1"/>
  <c r="D20" i="33"/>
  <c r="D24" i="33" s="1"/>
  <c r="H20" i="33"/>
  <c r="L20" i="33"/>
  <c r="L24" i="33" s="1"/>
  <c r="T20" i="33"/>
  <c r="X20" i="33"/>
  <c r="X24" i="33" s="1"/>
  <c r="M20" i="33"/>
  <c r="R20" i="33"/>
  <c r="R24" i="33" s="1"/>
  <c r="C50" i="33"/>
  <c r="E50" i="33"/>
  <c r="E54" i="33" s="1"/>
  <c r="G50" i="33"/>
  <c r="I50" i="33"/>
  <c r="K50" i="33"/>
  <c r="O50" i="33"/>
  <c r="O54" i="33" s="1"/>
  <c r="S50" i="33"/>
  <c r="W50" i="33"/>
  <c r="W54" i="33" s="1"/>
  <c r="M50" i="33"/>
  <c r="M54" i="33" s="1"/>
  <c r="R50" i="33"/>
  <c r="R51" i="33" s="1"/>
  <c r="R55" i="33" s="1"/>
  <c r="V50" i="33"/>
  <c r="D18" i="34"/>
  <c r="H18" i="34"/>
  <c r="J18" i="34"/>
  <c r="L18" i="34"/>
  <c r="P18" i="34"/>
  <c r="T18" i="34"/>
  <c r="X18" i="34"/>
  <c r="U20" i="34"/>
  <c r="U24" i="34" s="1"/>
  <c r="A24" i="34"/>
  <c r="C48" i="34"/>
  <c r="C53" i="34" s="1"/>
  <c r="E48" i="34"/>
  <c r="E53" i="34" s="1"/>
  <c r="G48" i="34"/>
  <c r="G53" i="34" s="1"/>
  <c r="I48" i="34"/>
  <c r="I53" i="34" s="1"/>
  <c r="K48" i="34"/>
  <c r="K53" i="34" s="1"/>
  <c r="M48" i="34"/>
  <c r="M53" i="34" s="1"/>
  <c r="Q48" i="34"/>
  <c r="Q53" i="34" s="1"/>
  <c r="U48" i="34"/>
  <c r="U53" i="34" s="1"/>
  <c r="J48" i="34"/>
  <c r="J53" i="34" s="1"/>
  <c r="O48" i="34"/>
  <c r="O53" i="34" s="1"/>
  <c r="S48" i="34"/>
  <c r="S53" i="34" s="1"/>
  <c r="W48" i="34"/>
  <c r="W53" i="34" s="1"/>
  <c r="J21" i="35"/>
  <c r="J25" i="35" s="1"/>
  <c r="V21" i="35"/>
  <c r="V25" i="35" s="1"/>
  <c r="N21" i="35"/>
  <c r="N25" i="35" s="1"/>
  <c r="F21" i="35"/>
  <c r="F25" i="35" s="1"/>
  <c r="M21" i="36"/>
  <c r="M25" i="36" s="1"/>
  <c r="V21" i="36"/>
  <c r="V25" i="36" s="1"/>
  <c r="F21" i="36"/>
  <c r="F25" i="36" s="1"/>
  <c r="I24" i="37"/>
  <c r="O51" i="37"/>
  <c r="O55" i="37" s="1"/>
  <c r="K51" i="37"/>
  <c r="K55" i="37" s="1"/>
  <c r="M51" i="38"/>
  <c r="M55" i="38" s="1"/>
  <c r="R21" i="38"/>
  <c r="R25" i="38" s="1"/>
  <c r="V21" i="38"/>
  <c r="V25" i="38" s="1"/>
  <c r="M21" i="38"/>
  <c r="M25" i="38" s="1"/>
  <c r="X21" i="37"/>
  <c r="X25" i="37" s="1"/>
  <c r="J51" i="36"/>
  <c r="J55" i="36" s="1"/>
  <c r="E51" i="38"/>
  <c r="E55" i="38" s="1"/>
  <c r="C51" i="37"/>
  <c r="H21" i="37"/>
  <c r="H25" i="37" s="1"/>
  <c r="K51" i="36"/>
  <c r="K55" i="36" s="1"/>
  <c r="F51" i="36"/>
  <c r="F55" i="36" s="1"/>
  <c r="Y53" i="36"/>
  <c r="R51" i="35"/>
  <c r="R55" i="35" s="1"/>
  <c r="U21" i="36"/>
  <c r="U25" i="36" s="1"/>
  <c r="H21" i="38"/>
  <c r="H25" i="38" s="1"/>
  <c r="J51" i="35"/>
  <c r="J55" i="35" s="1"/>
  <c r="I18" i="31"/>
  <c r="I23" i="31" s="1"/>
  <c r="N51" i="36"/>
  <c r="N55" i="36" s="1"/>
  <c r="F51" i="37"/>
  <c r="F55" i="37" s="1"/>
  <c r="M51" i="37"/>
  <c r="M55" i="37" s="1"/>
  <c r="E51" i="37"/>
  <c r="E55" i="37" s="1"/>
  <c r="Y23" i="38"/>
  <c r="Y23" i="37"/>
  <c r="I21" i="35"/>
  <c r="I25" i="35" s="1"/>
  <c r="E21" i="36"/>
  <c r="E25" i="36" s="1"/>
  <c r="G51" i="36"/>
  <c r="G55" i="36" s="1"/>
  <c r="O51" i="35"/>
  <c r="O55" i="35" s="1"/>
  <c r="F51" i="35"/>
  <c r="F55" i="35" s="1"/>
  <c r="Y53" i="35"/>
  <c r="Q21" i="33"/>
  <c r="Q25" i="33" s="1"/>
  <c r="L54" i="38"/>
  <c r="L51" i="38"/>
  <c r="L55" i="38" s="1"/>
  <c r="C55" i="38"/>
  <c r="Y53" i="38"/>
  <c r="E21" i="38"/>
  <c r="E25" i="38" s="1"/>
  <c r="E24" i="38"/>
  <c r="O21" i="38"/>
  <c r="O25" i="38" s="1"/>
  <c r="O24" i="38"/>
  <c r="X51" i="38"/>
  <c r="X55" i="38" s="1"/>
  <c r="T21" i="38"/>
  <c r="T25" i="38" s="1"/>
  <c r="D21" i="38"/>
  <c r="D25" i="38" s="1"/>
  <c r="H51" i="38"/>
  <c r="H55" i="38" s="1"/>
  <c r="H54" i="38"/>
  <c r="U21" i="38"/>
  <c r="U25" i="38" s="1"/>
  <c r="U24" i="38"/>
  <c r="C21" i="38"/>
  <c r="C24" i="38"/>
  <c r="S21" i="38"/>
  <c r="S25" i="38" s="1"/>
  <c r="S24" i="38"/>
  <c r="V51" i="38"/>
  <c r="V55" i="38" s="1"/>
  <c r="I51" i="38"/>
  <c r="I55" i="38" s="1"/>
  <c r="S51" i="38"/>
  <c r="S55" i="38" s="1"/>
  <c r="G51" i="38"/>
  <c r="G55" i="38" s="1"/>
  <c r="T54" i="38"/>
  <c r="T51" i="38"/>
  <c r="T55" i="38" s="1"/>
  <c r="D54" i="38"/>
  <c r="D51" i="38"/>
  <c r="D55" i="38" s="1"/>
  <c r="P24" i="38"/>
  <c r="P21" i="38"/>
  <c r="P25" i="38" s="1"/>
  <c r="G21" i="38"/>
  <c r="G25" i="38" s="1"/>
  <c r="G24" i="38"/>
  <c r="W21" i="38"/>
  <c r="W25" i="38" s="1"/>
  <c r="W24" i="38"/>
  <c r="J51" i="38"/>
  <c r="J55" i="38" s="1"/>
  <c r="Q51" i="38"/>
  <c r="Q55" i="38" s="1"/>
  <c r="P51" i="38"/>
  <c r="P55" i="38" s="1"/>
  <c r="P54" i="38"/>
  <c r="N51" i="38"/>
  <c r="N55" i="38" s="1"/>
  <c r="J24" i="38"/>
  <c r="J21" i="38"/>
  <c r="J25" i="38" s="1"/>
  <c r="K24" i="38"/>
  <c r="K21" i="38"/>
  <c r="K25" i="38" s="1"/>
  <c r="L21" i="38"/>
  <c r="L25" i="38" s="1"/>
  <c r="W51" i="38"/>
  <c r="W55" i="38" s="1"/>
  <c r="K51" i="38"/>
  <c r="K55" i="38" s="1"/>
  <c r="C51" i="38"/>
  <c r="U21" i="37"/>
  <c r="U25" i="37" s="1"/>
  <c r="U24" i="37"/>
  <c r="S21" i="37"/>
  <c r="S25" i="37" s="1"/>
  <c r="S24" i="37"/>
  <c r="T54" i="37"/>
  <c r="T51" i="37"/>
  <c r="T55" i="37" s="1"/>
  <c r="D54" i="37"/>
  <c r="D51" i="37"/>
  <c r="D55" i="37" s="1"/>
  <c r="P24" i="37"/>
  <c r="P21" i="37"/>
  <c r="P25" i="37" s="1"/>
  <c r="G21" i="37"/>
  <c r="G25" i="37" s="1"/>
  <c r="G24" i="37"/>
  <c r="W21" i="37"/>
  <c r="W25" i="37" s="1"/>
  <c r="W24" i="37"/>
  <c r="J51" i="37"/>
  <c r="J55" i="37" s="1"/>
  <c r="L21" i="37"/>
  <c r="L25" i="37" s="1"/>
  <c r="P51" i="37"/>
  <c r="P55" i="37" s="1"/>
  <c r="P54" i="37"/>
  <c r="N51" i="37"/>
  <c r="N55" i="37" s="1"/>
  <c r="J24" i="37"/>
  <c r="J21" i="37"/>
  <c r="J25" i="37" s="1"/>
  <c r="K24" i="37"/>
  <c r="K21" i="37"/>
  <c r="K25" i="37" s="1"/>
  <c r="S51" i="37"/>
  <c r="S55" i="37" s="1"/>
  <c r="G51" i="37"/>
  <c r="G55" i="37" s="1"/>
  <c r="X51" i="37"/>
  <c r="X55" i="37" s="1"/>
  <c r="T21" i="37"/>
  <c r="T25" i="37" s="1"/>
  <c r="D21" i="37"/>
  <c r="D25" i="37" s="1"/>
  <c r="H51" i="37"/>
  <c r="H55" i="37" s="1"/>
  <c r="H54" i="37"/>
  <c r="C21" i="37"/>
  <c r="C24" i="37"/>
  <c r="L54" i="37"/>
  <c r="L51" i="37"/>
  <c r="L55" i="37" s="1"/>
  <c r="C55" i="37"/>
  <c r="Y53" i="37"/>
  <c r="E21" i="37"/>
  <c r="E25" i="37" s="1"/>
  <c r="E24" i="37"/>
  <c r="O21" i="37"/>
  <c r="O25" i="37" s="1"/>
  <c r="O24" i="37"/>
  <c r="Q51" i="37"/>
  <c r="Q55" i="37" s="1"/>
  <c r="I51" i="37"/>
  <c r="I55" i="37" s="1"/>
  <c r="M51" i="36"/>
  <c r="M55" i="36" s="1"/>
  <c r="M54" i="36"/>
  <c r="P24" i="36"/>
  <c r="P21" i="36"/>
  <c r="P25" i="36" s="1"/>
  <c r="P54" i="36"/>
  <c r="P51" i="36"/>
  <c r="P55" i="36" s="1"/>
  <c r="O24" i="36"/>
  <c r="O21" i="36"/>
  <c r="O25" i="36" s="1"/>
  <c r="I51" i="36"/>
  <c r="I55" i="36" s="1"/>
  <c r="I54" i="36"/>
  <c r="L21" i="36"/>
  <c r="L25" i="36" s="1"/>
  <c r="L24" i="36"/>
  <c r="Y23" i="36"/>
  <c r="U51" i="36"/>
  <c r="U55" i="36" s="1"/>
  <c r="E51" i="36"/>
  <c r="E55" i="36" s="1"/>
  <c r="E54" i="36"/>
  <c r="H24" i="36"/>
  <c r="H21" i="36"/>
  <c r="H25" i="36" s="1"/>
  <c r="X54" i="36"/>
  <c r="X51" i="36"/>
  <c r="X55" i="36" s="1"/>
  <c r="H54" i="36"/>
  <c r="H51" i="36"/>
  <c r="H55" i="36" s="1"/>
  <c r="W24" i="36"/>
  <c r="W21" i="36"/>
  <c r="W25" i="36" s="1"/>
  <c r="G24" i="36"/>
  <c r="G21" i="36"/>
  <c r="G25" i="36" s="1"/>
  <c r="C55" i="36"/>
  <c r="X21" i="36"/>
  <c r="X25" i="36" s="1"/>
  <c r="C51" i="36"/>
  <c r="Q21" i="36"/>
  <c r="Q25" i="36" s="1"/>
  <c r="L54" i="36"/>
  <c r="L51" i="36"/>
  <c r="L55" i="36" s="1"/>
  <c r="K24" i="36"/>
  <c r="K21" i="36"/>
  <c r="K25" i="36" s="1"/>
  <c r="R51" i="36"/>
  <c r="R55" i="36" s="1"/>
  <c r="Q51" i="36"/>
  <c r="Q55" i="36" s="1"/>
  <c r="Q54" i="36"/>
  <c r="T24" i="36"/>
  <c r="T21" i="36"/>
  <c r="T25" i="36" s="1"/>
  <c r="D24" i="36"/>
  <c r="D21" i="36"/>
  <c r="D25" i="36" s="1"/>
  <c r="T54" i="36"/>
  <c r="T51" i="36"/>
  <c r="T55" i="36" s="1"/>
  <c r="D54" i="36"/>
  <c r="D51" i="36"/>
  <c r="D55" i="36" s="1"/>
  <c r="S24" i="36"/>
  <c r="S21" i="36"/>
  <c r="S25" i="36" s="1"/>
  <c r="C24" i="36"/>
  <c r="C21" i="36"/>
  <c r="O51" i="36"/>
  <c r="O55" i="36" s="1"/>
  <c r="I21" i="36"/>
  <c r="I25" i="36" s="1"/>
  <c r="M51" i="35"/>
  <c r="M55" i="35" s="1"/>
  <c r="M54" i="35"/>
  <c r="P21" i="35"/>
  <c r="P25" i="35" s="1"/>
  <c r="P24" i="35"/>
  <c r="P54" i="35"/>
  <c r="P51" i="35"/>
  <c r="P55" i="35" s="1"/>
  <c r="Q21" i="35"/>
  <c r="Q25" i="35" s="1"/>
  <c r="I51" i="35"/>
  <c r="I55" i="35" s="1"/>
  <c r="I54" i="35"/>
  <c r="L54" i="35"/>
  <c r="L51" i="35"/>
  <c r="L55" i="35" s="1"/>
  <c r="K24" i="35"/>
  <c r="K21" i="35"/>
  <c r="K25" i="35" s="1"/>
  <c r="E51" i="35"/>
  <c r="E55" i="35" s="1"/>
  <c r="E54" i="35"/>
  <c r="H24" i="35"/>
  <c r="H21" i="35"/>
  <c r="H25" i="35" s="1"/>
  <c r="X54" i="35"/>
  <c r="X51" i="35"/>
  <c r="X55" i="35" s="1"/>
  <c r="H54" i="35"/>
  <c r="H51" i="35"/>
  <c r="H55" i="35" s="1"/>
  <c r="W24" i="35"/>
  <c r="W21" i="35"/>
  <c r="W25" i="35" s="1"/>
  <c r="G24" i="35"/>
  <c r="G21" i="35"/>
  <c r="G25" i="35" s="1"/>
  <c r="M21" i="35"/>
  <c r="M25" i="35" s="1"/>
  <c r="O24" i="35"/>
  <c r="O21" i="35"/>
  <c r="O25" i="35" s="1"/>
  <c r="L24" i="35"/>
  <c r="L21" i="35"/>
  <c r="L25" i="35" s="1"/>
  <c r="Y23" i="35"/>
  <c r="C55" i="35"/>
  <c r="Q51" i="35"/>
  <c r="Q55" i="35" s="1"/>
  <c r="Q54" i="35"/>
  <c r="T24" i="35"/>
  <c r="T21" i="35"/>
  <c r="T25" i="35" s="1"/>
  <c r="D24" i="35"/>
  <c r="D21" i="35"/>
  <c r="D25" i="35" s="1"/>
  <c r="T54" i="35"/>
  <c r="T51" i="35"/>
  <c r="T55" i="35" s="1"/>
  <c r="D54" i="35"/>
  <c r="D51" i="35"/>
  <c r="D55" i="35" s="1"/>
  <c r="S24" i="35"/>
  <c r="S21" i="35"/>
  <c r="S25" i="35" s="1"/>
  <c r="C24" i="35"/>
  <c r="C21" i="35"/>
  <c r="X21" i="35"/>
  <c r="X25" i="35" s="1"/>
  <c r="X24" i="35"/>
  <c r="E21" i="35"/>
  <c r="E25" i="35" s="1"/>
  <c r="G24" i="34"/>
  <c r="O24" i="34"/>
  <c r="W24" i="34"/>
  <c r="Q24" i="34"/>
  <c r="X24" i="34"/>
  <c r="U50" i="34"/>
  <c r="Q50" i="34"/>
  <c r="M50" i="34"/>
  <c r="I50" i="34"/>
  <c r="E50" i="34"/>
  <c r="A54" i="34"/>
  <c r="W50" i="34"/>
  <c r="S50" i="34"/>
  <c r="O50" i="34"/>
  <c r="K50" i="34"/>
  <c r="G50" i="34"/>
  <c r="C50" i="34"/>
  <c r="N50" i="34"/>
  <c r="V50" i="34"/>
  <c r="H50" i="34"/>
  <c r="P50" i="34"/>
  <c r="X50" i="34"/>
  <c r="U18" i="34"/>
  <c r="Q18" i="34"/>
  <c r="M18" i="34"/>
  <c r="I18" i="34"/>
  <c r="E18" i="34"/>
  <c r="W18" i="34"/>
  <c r="S18" i="34"/>
  <c r="K18" i="34"/>
  <c r="G18" i="34"/>
  <c r="C18" i="34"/>
  <c r="C23" i="34" s="1"/>
  <c r="F18" i="34"/>
  <c r="N18" i="34"/>
  <c r="V18" i="34"/>
  <c r="J50" i="34"/>
  <c r="R50" i="34"/>
  <c r="F50" i="34"/>
  <c r="D50" i="34"/>
  <c r="L50" i="34"/>
  <c r="T50" i="34"/>
  <c r="F20" i="34"/>
  <c r="J20" i="34"/>
  <c r="N20" i="34"/>
  <c r="R20" i="34"/>
  <c r="V20" i="34"/>
  <c r="D48" i="34"/>
  <c r="D53" i="34" s="1"/>
  <c r="H48" i="34"/>
  <c r="H53" i="34" s="1"/>
  <c r="L48" i="34"/>
  <c r="L53" i="34" s="1"/>
  <c r="P48" i="34"/>
  <c r="P53" i="34" s="1"/>
  <c r="T48" i="34"/>
  <c r="T53" i="34" s="1"/>
  <c r="X48" i="34"/>
  <c r="X53" i="34" s="1"/>
  <c r="D20" i="34"/>
  <c r="H20" i="34"/>
  <c r="L20" i="34"/>
  <c r="P20" i="34"/>
  <c r="T20" i="34"/>
  <c r="C54" i="33"/>
  <c r="G54" i="33"/>
  <c r="K54" i="33"/>
  <c r="S54" i="33"/>
  <c r="I54" i="33"/>
  <c r="H24" i="33"/>
  <c r="T24" i="33"/>
  <c r="V21" i="33"/>
  <c r="V25" i="33" s="1"/>
  <c r="Q24" i="33"/>
  <c r="U48" i="33"/>
  <c r="U53" i="33" s="1"/>
  <c r="Q48" i="33"/>
  <c r="Q53" i="33" s="1"/>
  <c r="M48" i="33"/>
  <c r="M53" i="33" s="1"/>
  <c r="I48" i="33"/>
  <c r="I53" i="33" s="1"/>
  <c r="E48" i="33"/>
  <c r="E53" i="33" s="1"/>
  <c r="D48" i="33"/>
  <c r="D53" i="33" s="1"/>
  <c r="J48" i="33"/>
  <c r="J53" i="33" s="1"/>
  <c r="O48" i="33"/>
  <c r="O53" i="33" s="1"/>
  <c r="T48" i="33"/>
  <c r="T53" i="33" s="1"/>
  <c r="A53" i="33"/>
  <c r="X54" i="33"/>
  <c r="R21" i="33"/>
  <c r="R25" i="33" s="1"/>
  <c r="M24" i="33"/>
  <c r="F48" i="33"/>
  <c r="F53" i="33" s="1"/>
  <c r="K48" i="33"/>
  <c r="K53" i="33" s="1"/>
  <c r="P48" i="33"/>
  <c r="P53" i="33" s="1"/>
  <c r="V48" i="33"/>
  <c r="V53" i="33" s="1"/>
  <c r="F54" i="33"/>
  <c r="V54" i="33"/>
  <c r="U51" i="33"/>
  <c r="U55" i="33" s="1"/>
  <c r="I24" i="33"/>
  <c r="G48" i="33"/>
  <c r="G53" i="33" s="1"/>
  <c r="L48" i="33"/>
  <c r="L53" i="33" s="1"/>
  <c r="R48" i="33"/>
  <c r="R53" i="33" s="1"/>
  <c r="W48" i="33"/>
  <c r="W53" i="33" s="1"/>
  <c r="A24" i="33"/>
  <c r="W20" i="33"/>
  <c r="S20" i="33"/>
  <c r="O20" i="33"/>
  <c r="K20" i="33"/>
  <c r="G20" i="33"/>
  <c r="C20" i="33"/>
  <c r="E20" i="33"/>
  <c r="J20" i="33"/>
  <c r="U20" i="33"/>
  <c r="C48" i="33"/>
  <c r="C53" i="33" s="1"/>
  <c r="H48" i="33"/>
  <c r="H53" i="33" s="1"/>
  <c r="N48" i="33"/>
  <c r="N53" i="33" s="1"/>
  <c r="S48" i="33"/>
  <c r="S53" i="33" s="1"/>
  <c r="X48" i="33"/>
  <c r="X53" i="33" s="1"/>
  <c r="N54" i="33"/>
  <c r="M51" i="33"/>
  <c r="M55" i="33" s="1"/>
  <c r="D18" i="33"/>
  <c r="D23" i="33" s="1"/>
  <c r="H18" i="33"/>
  <c r="H23" i="33" s="1"/>
  <c r="L18" i="33"/>
  <c r="L23" i="33" s="1"/>
  <c r="P18" i="33"/>
  <c r="P23" i="33" s="1"/>
  <c r="T18" i="33"/>
  <c r="T23" i="33" s="1"/>
  <c r="X18" i="33"/>
  <c r="X23" i="33" s="1"/>
  <c r="D50" i="33"/>
  <c r="H50" i="33"/>
  <c r="L50" i="33"/>
  <c r="P50" i="33"/>
  <c r="T50" i="33"/>
  <c r="F54" i="32"/>
  <c r="V54" i="32"/>
  <c r="X51" i="32"/>
  <c r="X55" i="32" s="1"/>
  <c r="X20" i="32"/>
  <c r="T20" i="32"/>
  <c r="L20" i="32"/>
  <c r="H20" i="32"/>
  <c r="D20" i="32"/>
  <c r="A24" i="32"/>
  <c r="W20" i="32"/>
  <c r="S20" i="32"/>
  <c r="O20" i="32"/>
  <c r="K20" i="32"/>
  <c r="G20" i="32"/>
  <c r="C20" i="32"/>
  <c r="F20" i="32"/>
  <c r="N20" i="32"/>
  <c r="V20" i="32"/>
  <c r="V48" i="32"/>
  <c r="V53" i="32" s="1"/>
  <c r="R48" i="32"/>
  <c r="R53" i="32" s="1"/>
  <c r="N48" i="32"/>
  <c r="N53" i="32" s="1"/>
  <c r="J48" i="32"/>
  <c r="J53" i="32" s="1"/>
  <c r="F48" i="32"/>
  <c r="F53" i="32" s="1"/>
  <c r="U48" i="32"/>
  <c r="U53" i="32" s="1"/>
  <c r="Q48" i="32"/>
  <c r="Q53" i="32" s="1"/>
  <c r="M48" i="32"/>
  <c r="M53" i="32" s="1"/>
  <c r="I48" i="32"/>
  <c r="I53" i="32" s="1"/>
  <c r="E48" i="32"/>
  <c r="E53" i="32" s="1"/>
  <c r="D48" i="32"/>
  <c r="D53" i="32" s="1"/>
  <c r="L48" i="32"/>
  <c r="L53" i="32" s="1"/>
  <c r="T48" i="32"/>
  <c r="T53" i="32" s="1"/>
  <c r="G54" i="32"/>
  <c r="W54" i="32"/>
  <c r="A53" i="32"/>
  <c r="E54" i="32"/>
  <c r="U54" i="32"/>
  <c r="I20" i="32"/>
  <c r="Q20" i="32"/>
  <c r="G48" i="32"/>
  <c r="G53" i="32" s="1"/>
  <c r="O48" i="32"/>
  <c r="O53" i="32" s="1"/>
  <c r="W48" i="32"/>
  <c r="W53" i="32" s="1"/>
  <c r="J54" i="32"/>
  <c r="R51" i="32"/>
  <c r="R55" i="32" s="1"/>
  <c r="R54" i="32"/>
  <c r="J21" i="32"/>
  <c r="J25" i="32" s="1"/>
  <c r="J24" i="32"/>
  <c r="R21" i="32"/>
  <c r="R25" i="32" s="1"/>
  <c r="R24" i="32"/>
  <c r="E24" i="32"/>
  <c r="U24" i="32"/>
  <c r="C54" i="32"/>
  <c r="K54" i="32"/>
  <c r="S51" i="32"/>
  <c r="S55" i="32" s="1"/>
  <c r="S54" i="32"/>
  <c r="D18" i="32"/>
  <c r="D23" i="32" s="1"/>
  <c r="H18" i="32"/>
  <c r="H23" i="32" s="1"/>
  <c r="L18" i="32"/>
  <c r="L23" i="32" s="1"/>
  <c r="P18" i="32"/>
  <c r="P23" i="32" s="1"/>
  <c r="T18" i="32"/>
  <c r="T23" i="32" s="1"/>
  <c r="X18" i="32"/>
  <c r="X23" i="32" s="1"/>
  <c r="D50" i="32"/>
  <c r="H50" i="32"/>
  <c r="L50" i="32"/>
  <c r="P50" i="32"/>
  <c r="T50" i="32"/>
  <c r="D24" i="31"/>
  <c r="H24" i="31"/>
  <c r="L24" i="31"/>
  <c r="F54" i="31"/>
  <c r="N54" i="31"/>
  <c r="V54" i="31"/>
  <c r="X51" i="31"/>
  <c r="X55" i="31" s="1"/>
  <c r="I21" i="31"/>
  <c r="I25" i="31" s="1"/>
  <c r="I24" i="31"/>
  <c r="V48" i="31"/>
  <c r="V53" i="31" s="1"/>
  <c r="R48" i="31"/>
  <c r="R53" i="31" s="1"/>
  <c r="N48" i="31"/>
  <c r="N53" i="31" s="1"/>
  <c r="J48" i="31"/>
  <c r="J53" i="31" s="1"/>
  <c r="F48" i="31"/>
  <c r="F53" i="31" s="1"/>
  <c r="U48" i="31"/>
  <c r="U53" i="31" s="1"/>
  <c r="Q48" i="31"/>
  <c r="Q53" i="31" s="1"/>
  <c r="M48" i="31"/>
  <c r="M53" i="31" s="1"/>
  <c r="I48" i="31"/>
  <c r="I53" i="31" s="1"/>
  <c r="E48" i="31"/>
  <c r="E53" i="31" s="1"/>
  <c r="D48" i="31"/>
  <c r="D53" i="31" s="1"/>
  <c r="L48" i="31"/>
  <c r="L53" i="31" s="1"/>
  <c r="T48" i="31"/>
  <c r="T53" i="31" s="1"/>
  <c r="G54" i="31"/>
  <c r="W54" i="31"/>
  <c r="A53" i="31"/>
  <c r="E54" i="31"/>
  <c r="A24" i="31"/>
  <c r="W20" i="31"/>
  <c r="S20" i="31"/>
  <c r="O20" i="31"/>
  <c r="K20" i="31"/>
  <c r="G20" i="31"/>
  <c r="C20" i="31"/>
  <c r="E20" i="31"/>
  <c r="J20" i="31"/>
  <c r="P20" i="31"/>
  <c r="U20" i="31"/>
  <c r="G53" i="31"/>
  <c r="O48" i="31"/>
  <c r="O53" i="31" s="1"/>
  <c r="W48" i="31"/>
  <c r="W53" i="31" s="1"/>
  <c r="R54" i="31"/>
  <c r="Q21" i="31"/>
  <c r="Q25" i="31" s="1"/>
  <c r="V21" i="31"/>
  <c r="V25" i="31" s="1"/>
  <c r="M24" i="31"/>
  <c r="K51" i="31"/>
  <c r="K55" i="31" s="1"/>
  <c r="K54" i="31"/>
  <c r="S54" i="31"/>
  <c r="D18" i="31"/>
  <c r="D23" i="31" s="1"/>
  <c r="H18" i="31"/>
  <c r="H23" i="31" s="1"/>
  <c r="L18" i="31"/>
  <c r="L23" i="31" s="1"/>
  <c r="P18" i="31"/>
  <c r="P23" i="31" s="1"/>
  <c r="T18" i="31"/>
  <c r="T23" i="31" s="1"/>
  <c r="X18" i="31"/>
  <c r="X23" i="31" s="1"/>
  <c r="D50" i="31"/>
  <c r="H50" i="31"/>
  <c r="L50" i="31"/>
  <c r="P50" i="31"/>
  <c r="T50" i="31"/>
  <c r="X49" i="30"/>
  <c r="W49" i="30"/>
  <c r="V49" i="30"/>
  <c r="U49" i="30"/>
  <c r="T49" i="30"/>
  <c r="S49" i="30"/>
  <c r="R49" i="30"/>
  <c r="Q49" i="30"/>
  <c r="P49" i="30"/>
  <c r="O49" i="30"/>
  <c r="N49" i="30"/>
  <c r="M49" i="30"/>
  <c r="L49" i="30"/>
  <c r="K49" i="30"/>
  <c r="J49" i="30"/>
  <c r="I49" i="30"/>
  <c r="H49" i="30"/>
  <c r="G49" i="30"/>
  <c r="F49" i="30"/>
  <c r="E49" i="30"/>
  <c r="D49" i="30"/>
  <c r="C49" i="30"/>
  <c r="A49" i="30"/>
  <c r="H50" i="30" s="1"/>
  <c r="X47" i="30"/>
  <c r="W47" i="30"/>
  <c r="V47" i="30"/>
  <c r="U47" i="30"/>
  <c r="T47" i="30"/>
  <c r="S47" i="30"/>
  <c r="R47" i="30"/>
  <c r="Q47" i="30"/>
  <c r="P47" i="30"/>
  <c r="O47" i="30"/>
  <c r="N47" i="30"/>
  <c r="M47" i="30"/>
  <c r="L47" i="30"/>
  <c r="K47" i="30"/>
  <c r="J47" i="30"/>
  <c r="I47" i="30"/>
  <c r="H47" i="30"/>
  <c r="G47" i="30"/>
  <c r="F47" i="30"/>
  <c r="E47" i="30"/>
  <c r="D47" i="30"/>
  <c r="C47" i="30"/>
  <c r="A47" i="30"/>
  <c r="H48" i="30" s="1"/>
  <c r="C19" i="30"/>
  <c r="A19" i="30"/>
  <c r="C17" i="30"/>
  <c r="A17" i="30"/>
  <c r="J18" i="30" s="1"/>
  <c r="F21" i="31" l="1"/>
  <c r="F25" i="31" s="1"/>
  <c r="U51" i="32"/>
  <c r="U55" i="32" s="1"/>
  <c r="C18" i="30"/>
  <c r="C23" i="30" s="1"/>
  <c r="E18" i="30"/>
  <c r="I18" i="30"/>
  <c r="K18" i="30"/>
  <c r="M18" i="30"/>
  <c r="O18" i="30"/>
  <c r="Q18" i="30"/>
  <c r="S18" i="30"/>
  <c r="U18" i="30"/>
  <c r="W18" i="30"/>
  <c r="C54" i="31"/>
  <c r="C55" i="31" s="1"/>
  <c r="J51" i="31"/>
  <c r="J55" i="31" s="1"/>
  <c r="O51" i="32"/>
  <c r="O55" i="32" s="1"/>
  <c r="M21" i="32"/>
  <c r="M25" i="32" s="1"/>
  <c r="R54" i="33"/>
  <c r="X21" i="34"/>
  <c r="X25" i="34" s="1"/>
  <c r="D48" i="30"/>
  <c r="D53" i="30" s="1"/>
  <c r="L48" i="30"/>
  <c r="L53" i="30" s="1"/>
  <c r="R48" i="30"/>
  <c r="R53" i="30" s="1"/>
  <c r="T48" i="30"/>
  <c r="T53" i="30" s="1"/>
  <c r="F50" i="30"/>
  <c r="F54" i="30" s="1"/>
  <c r="J50" i="30"/>
  <c r="J54" i="30" s="1"/>
  <c r="N50" i="30"/>
  <c r="N54" i="30" s="1"/>
  <c r="R50" i="30"/>
  <c r="R54" i="30" s="1"/>
  <c r="V50" i="30"/>
  <c r="V54" i="30" s="1"/>
  <c r="A23" i="30"/>
  <c r="G18" i="30"/>
  <c r="F18" i="30"/>
  <c r="H18" i="30"/>
  <c r="N18" i="30"/>
  <c r="R18" i="30"/>
  <c r="V18" i="30"/>
  <c r="G20" i="30"/>
  <c r="D20" i="30"/>
  <c r="J20" i="30"/>
  <c r="J21" i="30" s="1"/>
  <c r="L20" i="30"/>
  <c r="R20" i="30"/>
  <c r="T20" i="30"/>
  <c r="J48" i="30"/>
  <c r="J53" i="30" s="1"/>
  <c r="C50" i="30"/>
  <c r="E50" i="30"/>
  <c r="E54" i="30" s="1"/>
  <c r="G50" i="30"/>
  <c r="I50" i="30"/>
  <c r="I54" i="30" s="1"/>
  <c r="K50" i="30"/>
  <c r="M50" i="30"/>
  <c r="O50" i="30"/>
  <c r="Q50" i="30"/>
  <c r="S50" i="30"/>
  <c r="S54" i="30" s="1"/>
  <c r="W50" i="30"/>
  <c r="U50" i="30"/>
  <c r="A54" i="30"/>
  <c r="M51" i="31"/>
  <c r="M55" i="31" s="1"/>
  <c r="S51" i="31"/>
  <c r="S55" i="31" s="1"/>
  <c r="N21" i="31"/>
  <c r="N25" i="31" s="1"/>
  <c r="R21" i="31"/>
  <c r="R25" i="31" s="1"/>
  <c r="C51" i="32"/>
  <c r="N51" i="32"/>
  <c r="N55" i="32" s="1"/>
  <c r="U21" i="32"/>
  <c r="U25" i="32" s="1"/>
  <c r="E21" i="32"/>
  <c r="E25" i="32" s="1"/>
  <c r="E51" i="32"/>
  <c r="E55" i="32" s="1"/>
  <c r="N21" i="33"/>
  <c r="N25" i="33" s="1"/>
  <c r="O51" i="33"/>
  <c r="O55" i="33" s="1"/>
  <c r="F21" i="33"/>
  <c r="F25" i="33" s="1"/>
  <c r="M21" i="33"/>
  <c r="M25" i="33" s="1"/>
  <c r="Y54" i="36"/>
  <c r="W21" i="34"/>
  <c r="W25" i="34" s="1"/>
  <c r="Y54" i="37"/>
  <c r="Y53" i="34"/>
  <c r="E51" i="33"/>
  <c r="E55" i="33" s="1"/>
  <c r="Q21" i="34"/>
  <c r="Q25" i="34" s="1"/>
  <c r="U21" i="34"/>
  <c r="U25" i="34" s="1"/>
  <c r="O21" i="34"/>
  <c r="O25" i="34" s="1"/>
  <c r="G51" i="31"/>
  <c r="G55" i="31" s="1"/>
  <c r="M21" i="34"/>
  <c r="M25" i="34" s="1"/>
  <c r="J51" i="32"/>
  <c r="J55" i="32" s="1"/>
  <c r="Y54" i="38"/>
  <c r="Y55" i="37"/>
  <c r="Y54" i="35"/>
  <c r="H21" i="33"/>
  <c r="H25" i="33" s="1"/>
  <c r="X21" i="33"/>
  <c r="X25" i="33" s="1"/>
  <c r="Y23" i="33"/>
  <c r="F51" i="33"/>
  <c r="F55" i="33" s="1"/>
  <c r="G21" i="34"/>
  <c r="G25" i="34" s="1"/>
  <c r="E21" i="34"/>
  <c r="E25" i="34" s="1"/>
  <c r="Y23" i="32"/>
  <c r="Y53" i="32"/>
  <c r="N51" i="31"/>
  <c r="N55" i="31" s="1"/>
  <c r="Y53" i="31"/>
  <c r="H21" i="31"/>
  <c r="H25" i="31" s="1"/>
  <c r="Y23" i="31"/>
  <c r="Y55" i="38"/>
  <c r="Y24" i="38"/>
  <c r="C25" i="38"/>
  <c r="Y25" i="38" s="1"/>
  <c r="Y24" i="37"/>
  <c r="C25" i="37"/>
  <c r="Y25" i="37" s="1"/>
  <c r="Y24" i="36"/>
  <c r="C25" i="36"/>
  <c r="Y25" i="36" s="1"/>
  <c r="Y55" i="36"/>
  <c r="Y24" i="35"/>
  <c r="C25" i="35"/>
  <c r="Y25" i="35" s="1"/>
  <c r="Y55" i="35"/>
  <c r="T21" i="34"/>
  <c r="T25" i="34" s="1"/>
  <c r="T24" i="34"/>
  <c r="D21" i="34"/>
  <c r="D25" i="34" s="1"/>
  <c r="D24" i="34"/>
  <c r="R21" i="34"/>
  <c r="R25" i="34" s="1"/>
  <c r="R24" i="34"/>
  <c r="J54" i="34"/>
  <c r="J51" i="34"/>
  <c r="J55" i="34" s="1"/>
  <c r="Y23" i="34"/>
  <c r="C25" i="34"/>
  <c r="P54" i="34"/>
  <c r="P51" i="34"/>
  <c r="P55" i="34" s="1"/>
  <c r="C51" i="34"/>
  <c r="C54" i="34"/>
  <c r="S51" i="34"/>
  <c r="S55" i="34" s="1"/>
  <c r="S54" i="34"/>
  <c r="I51" i="34"/>
  <c r="I55" i="34" s="1"/>
  <c r="I54" i="34"/>
  <c r="P21" i="34"/>
  <c r="P25" i="34" s="1"/>
  <c r="P24" i="34"/>
  <c r="N21" i="34"/>
  <c r="N25" i="34" s="1"/>
  <c r="N24" i="34"/>
  <c r="L54" i="34"/>
  <c r="L51" i="34"/>
  <c r="L55" i="34" s="1"/>
  <c r="H54" i="34"/>
  <c r="H51" i="34"/>
  <c r="H55" i="34" s="1"/>
  <c r="G51" i="34"/>
  <c r="G55" i="34" s="1"/>
  <c r="G54" i="34"/>
  <c r="W51" i="34"/>
  <c r="W55" i="34" s="1"/>
  <c r="W54" i="34"/>
  <c r="M51" i="34"/>
  <c r="M55" i="34" s="1"/>
  <c r="M54" i="34"/>
  <c r="L21" i="34"/>
  <c r="L25" i="34" s="1"/>
  <c r="L24" i="34"/>
  <c r="J21" i="34"/>
  <c r="J25" i="34" s="1"/>
  <c r="J24" i="34"/>
  <c r="D54" i="34"/>
  <c r="D51" i="34"/>
  <c r="D55" i="34" s="1"/>
  <c r="F54" i="34"/>
  <c r="F51" i="34"/>
  <c r="F55" i="34" s="1"/>
  <c r="V54" i="34"/>
  <c r="V51" i="34"/>
  <c r="V55" i="34" s="1"/>
  <c r="K51" i="34"/>
  <c r="K55" i="34" s="1"/>
  <c r="K54" i="34"/>
  <c r="Q51" i="34"/>
  <c r="Q55" i="34" s="1"/>
  <c r="Q54" i="34"/>
  <c r="I21" i="34"/>
  <c r="I25" i="34" s="1"/>
  <c r="S21" i="34"/>
  <c r="S25" i="34" s="1"/>
  <c r="K21" i="34"/>
  <c r="K25" i="34" s="1"/>
  <c r="C21" i="34"/>
  <c r="T54" i="34"/>
  <c r="T51" i="34"/>
  <c r="T55" i="34" s="1"/>
  <c r="H21" i="34"/>
  <c r="H25" i="34" s="1"/>
  <c r="H24" i="34"/>
  <c r="V21" i="34"/>
  <c r="V25" i="34" s="1"/>
  <c r="V24" i="34"/>
  <c r="F21" i="34"/>
  <c r="F25" i="34" s="1"/>
  <c r="F24" i="34"/>
  <c r="R54" i="34"/>
  <c r="R51" i="34"/>
  <c r="R55" i="34" s="1"/>
  <c r="X54" i="34"/>
  <c r="X51" i="34"/>
  <c r="X55" i="34" s="1"/>
  <c r="N54" i="34"/>
  <c r="N51" i="34"/>
  <c r="N55" i="34" s="1"/>
  <c r="O51" i="34"/>
  <c r="O55" i="34" s="1"/>
  <c r="O54" i="34"/>
  <c r="E51" i="34"/>
  <c r="E55" i="34" s="1"/>
  <c r="E54" i="34"/>
  <c r="U51" i="34"/>
  <c r="U55" i="34" s="1"/>
  <c r="U54" i="34"/>
  <c r="L54" i="33"/>
  <c r="L51" i="33"/>
  <c r="L55" i="33" s="1"/>
  <c r="C55" i="33"/>
  <c r="Y53" i="33"/>
  <c r="E21" i="33"/>
  <c r="E25" i="33" s="1"/>
  <c r="E24" i="33"/>
  <c r="O21" i="33"/>
  <c r="O25" i="33" s="1"/>
  <c r="O24" i="33"/>
  <c r="X51" i="33"/>
  <c r="X55" i="33" s="1"/>
  <c r="T21" i="33"/>
  <c r="T25" i="33" s="1"/>
  <c r="D21" i="33"/>
  <c r="D25" i="33" s="1"/>
  <c r="H51" i="33"/>
  <c r="H55" i="33" s="1"/>
  <c r="H54" i="33"/>
  <c r="U21" i="33"/>
  <c r="U25" i="33" s="1"/>
  <c r="U24" i="33"/>
  <c r="C21" i="33"/>
  <c r="C24" i="33"/>
  <c r="S21" i="33"/>
  <c r="S25" i="33" s="1"/>
  <c r="S24" i="33"/>
  <c r="V51" i="33"/>
  <c r="V55" i="33" s="1"/>
  <c r="I51" i="33"/>
  <c r="I55" i="33" s="1"/>
  <c r="S51" i="33"/>
  <c r="S55" i="33" s="1"/>
  <c r="G51" i="33"/>
  <c r="G55" i="33" s="1"/>
  <c r="T54" i="33"/>
  <c r="T51" i="33"/>
  <c r="T55" i="33" s="1"/>
  <c r="D54" i="33"/>
  <c r="D51" i="33"/>
  <c r="D55" i="33" s="1"/>
  <c r="P24" i="33"/>
  <c r="P21" i="33"/>
  <c r="P25" i="33" s="1"/>
  <c r="G21" i="33"/>
  <c r="G25" i="33" s="1"/>
  <c r="G24" i="33"/>
  <c r="W21" i="33"/>
  <c r="W25" i="33" s="1"/>
  <c r="W24" i="33"/>
  <c r="J51" i="33"/>
  <c r="J55" i="33" s="1"/>
  <c r="Q51" i="33"/>
  <c r="Q55" i="33" s="1"/>
  <c r="P51" i="33"/>
  <c r="P55" i="33" s="1"/>
  <c r="P54" i="33"/>
  <c r="N51" i="33"/>
  <c r="N55" i="33" s="1"/>
  <c r="J24" i="33"/>
  <c r="J21" i="33"/>
  <c r="J25" i="33" s="1"/>
  <c r="K24" i="33"/>
  <c r="K21" i="33"/>
  <c r="K25" i="33" s="1"/>
  <c r="L21" i="33"/>
  <c r="L25" i="33" s="1"/>
  <c r="W51" i="33"/>
  <c r="W55" i="33" s="1"/>
  <c r="K51" i="33"/>
  <c r="K55" i="33" s="1"/>
  <c r="C51" i="33"/>
  <c r="L54" i="32"/>
  <c r="L51" i="32"/>
  <c r="L55" i="32" s="1"/>
  <c r="I21" i="32"/>
  <c r="I25" i="32" s="1"/>
  <c r="I24" i="32"/>
  <c r="I51" i="32"/>
  <c r="I55" i="32" s="1"/>
  <c r="V21" i="32"/>
  <c r="V25" i="32" s="1"/>
  <c r="V24" i="32"/>
  <c r="G24" i="32"/>
  <c r="G21" i="32"/>
  <c r="G25" i="32" s="1"/>
  <c r="W24" i="32"/>
  <c r="W21" i="32"/>
  <c r="W25" i="32" s="1"/>
  <c r="L21" i="32"/>
  <c r="L25" i="32" s="1"/>
  <c r="L24" i="32"/>
  <c r="H54" i="32"/>
  <c r="H51" i="32"/>
  <c r="H55" i="32" s="1"/>
  <c r="N21" i="32"/>
  <c r="N25" i="32" s="1"/>
  <c r="N24" i="32"/>
  <c r="K24" i="32"/>
  <c r="K21" i="32"/>
  <c r="K25" i="32" s="1"/>
  <c r="P21" i="32"/>
  <c r="P25" i="32" s="1"/>
  <c r="P24" i="32"/>
  <c r="T54" i="32"/>
  <c r="T51" i="32"/>
  <c r="T55" i="32" s="1"/>
  <c r="D54" i="32"/>
  <c r="D51" i="32"/>
  <c r="D55" i="32" s="1"/>
  <c r="M51" i="32"/>
  <c r="M55" i="32" s="1"/>
  <c r="W51" i="32"/>
  <c r="W55" i="32" s="1"/>
  <c r="G51" i="32"/>
  <c r="G55" i="32" s="1"/>
  <c r="F21" i="32"/>
  <c r="F25" i="32" s="1"/>
  <c r="F24" i="32"/>
  <c r="O24" i="32"/>
  <c r="O21" i="32"/>
  <c r="O25" i="32" s="1"/>
  <c r="D21" i="32"/>
  <c r="D25" i="32" s="1"/>
  <c r="D24" i="32"/>
  <c r="T21" i="32"/>
  <c r="T25" i="32" s="1"/>
  <c r="T24" i="32"/>
  <c r="V51" i="32"/>
  <c r="V55" i="32" s="1"/>
  <c r="F51" i="32"/>
  <c r="F55" i="32" s="1"/>
  <c r="Q51" i="32"/>
  <c r="Q55" i="32" s="1"/>
  <c r="P54" i="32"/>
  <c r="P51" i="32"/>
  <c r="P55" i="32" s="1"/>
  <c r="Q21" i="32"/>
  <c r="Q25" i="32" s="1"/>
  <c r="Q24" i="32"/>
  <c r="C24" i="32"/>
  <c r="C21" i="32"/>
  <c r="S24" i="32"/>
  <c r="S21" i="32"/>
  <c r="S25" i="32" s="1"/>
  <c r="H21" i="32"/>
  <c r="H25" i="32" s="1"/>
  <c r="H24" i="32"/>
  <c r="X21" i="32"/>
  <c r="X25" i="32" s="1"/>
  <c r="X24" i="32"/>
  <c r="C55" i="32"/>
  <c r="H54" i="31"/>
  <c r="H51" i="31"/>
  <c r="H55" i="31" s="1"/>
  <c r="P21" i="31"/>
  <c r="P25" i="31" s="1"/>
  <c r="P24" i="31"/>
  <c r="G24" i="31"/>
  <c r="G21" i="31"/>
  <c r="G25" i="31" s="1"/>
  <c r="W24" i="31"/>
  <c r="W21" i="31"/>
  <c r="W25" i="31" s="1"/>
  <c r="T54" i="31"/>
  <c r="T51" i="31"/>
  <c r="T55" i="31" s="1"/>
  <c r="D54" i="31"/>
  <c r="D51" i="31"/>
  <c r="D55" i="31" s="1"/>
  <c r="R51" i="31"/>
  <c r="R55" i="31" s="1"/>
  <c r="J24" i="31"/>
  <c r="J21" i="31"/>
  <c r="J25" i="31" s="1"/>
  <c r="K24" i="31"/>
  <c r="K21" i="31"/>
  <c r="K25" i="31" s="1"/>
  <c r="I51" i="31"/>
  <c r="I55" i="31" s="1"/>
  <c r="O51" i="31"/>
  <c r="O55" i="31" s="1"/>
  <c r="L21" i="31"/>
  <c r="L25" i="31" s="1"/>
  <c r="D21" i="31"/>
  <c r="D25" i="31" s="1"/>
  <c r="U51" i="31"/>
  <c r="U55" i="31" s="1"/>
  <c r="P54" i="31"/>
  <c r="P51" i="31"/>
  <c r="P55" i="31" s="1"/>
  <c r="E21" i="31"/>
  <c r="E25" i="31" s="1"/>
  <c r="E24" i="31"/>
  <c r="O24" i="31"/>
  <c r="O21" i="31"/>
  <c r="O25" i="31" s="1"/>
  <c r="V51" i="31"/>
  <c r="V55" i="31" s="1"/>
  <c r="F51" i="31"/>
  <c r="F55" i="31" s="1"/>
  <c r="X21" i="31"/>
  <c r="X25" i="31" s="1"/>
  <c r="Q51" i="31"/>
  <c r="Q55" i="31" s="1"/>
  <c r="L54" i="31"/>
  <c r="L51" i="31"/>
  <c r="L55" i="31" s="1"/>
  <c r="U21" i="31"/>
  <c r="U25" i="31" s="1"/>
  <c r="U24" i="31"/>
  <c r="C24" i="31"/>
  <c r="C21" i="31"/>
  <c r="S24" i="31"/>
  <c r="S21" i="31"/>
  <c r="S25" i="31" s="1"/>
  <c r="W51" i="31"/>
  <c r="W55" i="31" s="1"/>
  <c r="T21" i="31"/>
  <c r="T25" i="31" s="1"/>
  <c r="E51" i="31"/>
  <c r="E55" i="31" s="1"/>
  <c r="X50" i="30"/>
  <c r="X54" i="30" s="1"/>
  <c r="U54" i="30"/>
  <c r="R21" i="30"/>
  <c r="O54" i="30"/>
  <c r="C54" i="30"/>
  <c r="G54" i="30"/>
  <c r="K54" i="30"/>
  <c r="W54" i="30"/>
  <c r="Q54" i="30"/>
  <c r="A24" i="30"/>
  <c r="W20" i="30"/>
  <c r="S20" i="30"/>
  <c r="O20" i="30"/>
  <c r="K20" i="30"/>
  <c r="C20" i="30"/>
  <c r="U20" i="30"/>
  <c r="Q20" i="30"/>
  <c r="M20" i="30"/>
  <c r="I20" i="30"/>
  <c r="E20" i="30"/>
  <c r="F20" i="30"/>
  <c r="N20" i="30"/>
  <c r="V20" i="30"/>
  <c r="U48" i="30"/>
  <c r="U53" i="30" s="1"/>
  <c r="Q48" i="30"/>
  <c r="Q53" i="30" s="1"/>
  <c r="M48" i="30"/>
  <c r="M53" i="30" s="1"/>
  <c r="I48" i="30"/>
  <c r="I53" i="30" s="1"/>
  <c r="E48" i="30"/>
  <c r="E53" i="30" s="1"/>
  <c r="A53" i="30"/>
  <c r="W48" i="30"/>
  <c r="W53" i="30" s="1"/>
  <c r="S48" i="30"/>
  <c r="O48" i="30"/>
  <c r="O53" i="30" s="1"/>
  <c r="K48" i="30"/>
  <c r="K53" i="30" s="1"/>
  <c r="G48" i="30"/>
  <c r="G53" i="30" s="1"/>
  <c r="C48" i="30"/>
  <c r="C53" i="30" s="1"/>
  <c r="F48" i="30"/>
  <c r="F53" i="30" s="1"/>
  <c r="N48" i="30"/>
  <c r="N53" i="30" s="1"/>
  <c r="V48" i="30"/>
  <c r="V53" i="30" s="1"/>
  <c r="M54" i="30"/>
  <c r="H20" i="30"/>
  <c r="P20" i="30"/>
  <c r="X20" i="30"/>
  <c r="H53" i="30"/>
  <c r="P48" i="30"/>
  <c r="P53" i="30" s="1"/>
  <c r="X48" i="30"/>
  <c r="X53" i="30" s="1"/>
  <c r="D18" i="30"/>
  <c r="L18" i="30"/>
  <c r="P18" i="30"/>
  <c r="T18" i="30"/>
  <c r="X18" i="30"/>
  <c r="D50" i="30"/>
  <c r="L50" i="30"/>
  <c r="P50" i="30"/>
  <c r="T50" i="30"/>
  <c r="R51" i="30" l="1"/>
  <c r="R55" i="30" s="1"/>
  <c r="J51" i="30"/>
  <c r="J55" i="30" s="1"/>
  <c r="Y54" i="33"/>
  <c r="Y24" i="34"/>
  <c r="Y25" i="34"/>
  <c r="Y54" i="32"/>
  <c r="Y55" i="32"/>
  <c r="Y54" i="31"/>
  <c r="Y55" i="31"/>
  <c r="Y54" i="34"/>
  <c r="C55" i="34"/>
  <c r="Y55" i="34" s="1"/>
  <c r="Y55" i="33"/>
  <c r="Y24" i="33"/>
  <c r="C25" i="33"/>
  <c r="Y25" i="33" s="1"/>
  <c r="Y24" i="32"/>
  <c r="C25" i="32"/>
  <c r="Y25" i="32" s="1"/>
  <c r="Y24" i="31"/>
  <c r="C25" i="31"/>
  <c r="Y25" i="31" s="1"/>
  <c r="U51" i="30"/>
  <c r="U55" i="30" s="1"/>
  <c r="N51" i="30"/>
  <c r="N55" i="30" s="1"/>
  <c r="M51" i="30"/>
  <c r="M55" i="30" s="1"/>
  <c r="Q51" i="30"/>
  <c r="Q55" i="30" s="1"/>
  <c r="O51" i="30"/>
  <c r="O55" i="30" s="1"/>
  <c r="T21" i="30"/>
  <c r="Y23" i="30"/>
  <c r="D51" i="30"/>
  <c r="D55" i="30" s="1"/>
  <c r="D54" i="30"/>
  <c r="I21" i="30"/>
  <c r="S21" i="30"/>
  <c r="P51" i="30"/>
  <c r="P55" i="30" s="1"/>
  <c r="P54" i="30"/>
  <c r="N21" i="30"/>
  <c r="G21" i="30"/>
  <c r="G51" i="30"/>
  <c r="G55" i="30" s="1"/>
  <c r="L21" i="30"/>
  <c r="L51" i="30"/>
  <c r="L55" i="30" s="1"/>
  <c r="L54" i="30"/>
  <c r="F21" i="30"/>
  <c r="Q21" i="30"/>
  <c r="K21" i="30"/>
  <c r="F51" i="30"/>
  <c r="F55" i="30" s="1"/>
  <c r="D21" i="30"/>
  <c r="T51" i="30"/>
  <c r="T55" i="30" s="1"/>
  <c r="T54" i="30"/>
  <c r="P21" i="30"/>
  <c r="C55" i="30"/>
  <c r="S53" i="30"/>
  <c r="Y53" i="30" s="1"/>
  <c r="S51" i="30"/>
  <c r="S55" i="30" s="1"/>
  <c r="V21" i="30"/>
  <c r="C21" i="30"/>
  <c r="C24" i="30"/>
  <c r="X51" i="30"/>
  <c r="X55" i="30" s="1"/>
  <c r="H21" i="30"/>
  <c r="M21" i="30"/>
  <c r="W21" i="30"/>
  <c r="W51" i="30"/>
  <c r="W55" i="30" s="1"/>
  <c r="H51" i="30"/>
  <c r="H55" i="30" s="1"/>
  <c r="H54" i="30"/>
  <c r="X21" i="30"/>
  <c r="E21" i="30"/>
  <c r="U21" i="30"/>
  <c r="O21" i="30"/>
  <c r="V51" i="30"/>
  <c r="V55" i="30" s="1"/>
  <c r="E51" i="30"/>
  <c r="E55" i="30" s="1"/>
  <c r="K51" i="30"/>
  <c r="K55" i="30" s="1"/>
  <c r="C51" i="30"/>
  <c r="I51" i="30"/>
  <c r="I55" i="30" s="1"/>
  <c r="Y54" i="30" l="1"/>
  <c r="Y24" i="30"/>
  <c r="C25" i="30"/>
  <c r="Y25" i="30" s="1"/>
  <c r="Y55" i="30"/>
</calcChain>
</file>

<file path=xl/sharedStrings.xml><?xml version="1.0" encoding="utf-8"?>
<sst xmlns="http://schemas.openxmlformats.org/spreadsheetml/2006/main" count="920" uniqueCount="174">
  <si>
    <t>§ØËÇÃ³ñ ê»µ³ëï³óÇ¦ÏñÃ³Ñ³Ù³ÉÇñ</t>
  </si>
  <si>
    <t>´-4 ¹åñáó</t>
  </si>
  <si>
    <t>նախակրթարան</t>
  </si>
  <si>
    <t>ºñ»Ë³Ý»ñÇ ÃÇíÁ _________</t>
  </si>
  <si>
    <t>êÝÝ¹³ÙÃ»ñùÇ ³Ýí³ÝáõÙÁ ¨ ù³Ý³ÏÁ 1 »ñ»Ë³ÛÇ Ñ³Ù³ñ</t>
  </si>
  <si>
    <t>Ü³Ë³×³ß</t>
  </si>
  <si>
    <t>Ö³ß</t>
  </si>
  <si>
    <t>Ð»ï×³ßÇÏ</t>
  </si>
  <si>
    <t>ÀÝ¹ ëÝÝ¹Ç ù³Ý³Ï</t>
  </si>
  <si>
    <t>¶ÇÝ</t>
  </si>
  <si>
    <t>¶áõÙ³ñ</t>
  </si>
  <si>
    <t>ÀÝ¹³Ù ·áõÙ³ñ</t>
  </si>
  <si>
    <t>Ìñ³·ñÇ Õ»Ï³í³ñ</t>
  </si>
  <si>
    <t>´áõÅùáõÛñ</t>
  </si>
  <si>
    <t>ÊáÑ³ñ³ñ</t>
  </si>
  <si>
    <t>երկարօրյա</t>
  </si>
  <si>
    <r>
      <t>ÀÝ¹. 1»ñ»Ë. Ñ³Ùª</t>
    </r>
    <r>
      <rPr>
        <i/>
        <sz val="8"/>
        <rFont val="Arial LatArm"/>
        <family val="2"/>
      </rPr>
      <t>Ý³Ë</t>
    </r>
  </si>
  <si>
    <r>
      <t>ÀÝ¹..µ³ó ¿ ÃáÕÝª</t>
    </r>
    <r>
      <rPr>
        <i/>
        <sz val="8"/>
        <rFont val="Arial LatArm"/>
        <family val="2"/>
      </rPr>
      <t>Ý³Ë</t>
    </r>
  </si>
  <si>
    <r>
      <t>ÀÝ¹. 1 »ñ»Ë. Ñ³Ùª</t>
    </r>
    <r>
      <rPr>
        <i/>
        <sz val="8"/>
        <rFont val="Arial LatArm"/>
        <family val="2"/>
      </rPr>
      <t>×³ß</t>
    </r>
  </si>
  <si>
    <r>
      <t xml:space="preserve">ÀÝ¹. µ³ó ¿ ÃáÕÝª </t>
    </r>
    <r>
      <rPr>
        <i/>
        <sz val="8"/>
        <rFont val="Arial LatArm"/>
        <family val="2"/>
      </rPr>
      <t>×³ß</t>
    </r>
  </si>
  <si>
    <r>
      <t xml:space="preserve">ÀÝ¹. 1 »ñ»Ë. </t>
    </r>
    <r>
      <rPr>
        <i/>
        <sz val="8"/>
        <rFont val="Arial LatArm"/>
        <family val="2"/>
      </rPr>
      <t>Ý+×</t>
    </r>
  </si>
  <si>
    <r>
      <t xml:space="preserve">ÀÝ¹..µ³ó ¿ ÃáÕÝ </t>
    </r>
    <r>
      <rPr>
        <i/>
        <sz val="8"/>
        <rFont val="Arial LatArm"/>
        <family val="2"/>
      </rPr>
      <t>Ý+×</t>
    </r>
  </si>
  <si>
    <r>
      <t xml:space="preserve">ÀÝ¹. 1»ñ»Ë. Ñ³Ùª </t>
    </r>
    <r>
      <rPr>
        <i/>
        <sz val="8"/>
        <rFont val="Arial LatArm"/>
        <family val="2"/>
      </rPr>
      <t>ÁÝÃ</t>
    </r>
    <r>
      <rPr>
        <sz val="8"/>
        <rFont val="Arial LatArm"/>
        <family val="2"/>
      </rPr>
      <t xml:space="preserve"> </t>
    </r>
  </si>
  <si>
    <r>
      <t xml:space="preserve">ÀÝ¹. µ³ó ¿ ÃáÕÝª </t>
    </r>
    <r>
      <rPr>
        <i/>
        <sz val="8"/>
        <rFont val="Arial LatArm"/>
        <family val="2"/>
      </rPr>
      <t>ÁÝÃ</t>
    </r>
    <r>
      <rPr>
        <sz val="8"/>
        <rFont val="Arial LatArm"/>
        <family val="2"/>
      </rPr>
      <t xml:space="preserve"> </t>
    </r>
  </si>
  <si>
    <t>ÙÇñ·</t>
  </si>
  <si>
    <t>å³ÝÇñ</t>
  </si>
  <si>
    <t>Ñ³ó</t>
  </si>
  <si>
    <t>Ñ³íáí µñÝÓáí  ³åáõñ</t>
  </si>
  <si>
    <t xml:space="preserve">  í»ñÙÇß»Éáí   ÷É³í</t>
  </si>
  <si>
    <t>Ó»Ã</t>
  </si>
  <si>
    <t>Ï³ñ³·</t>
  </si>
  <si>
    <t>·³½³ñ</t>
  </si>
  <si>
    <t>Ï.µñÇÝÓ</t>
  </si>
  <si>
    <t>Ï³ñïáýÇÉ</t>
  </si>
  <si>
    <t>ëáË</t>
  </si>
  <si>
    <t>Ù³ÍáõÝ</t>
  </si>
  <si>
    <t>í»ñÙÇß»É</t>
  </si>
  <si>
    <t>³Õ</t>
  </si>
  <si>
    <t>ÃÃí³ë»ñ</t>
  </si>
  <si>
    <t>µÇëÏíÇÃ1/10</t>
  </si>
  <si>
    <t>Óáõ1/10</t>
  </si>
  <si>
    <t>ß³ù³ñ³í³½</t>
  </si>
  <si>
    <t>կարտոֆիլ</t>
  </si>
  <si>
    <t>սոխ</t>
  </si>
  <si>
    <t>հնդկաձավար</t>
  </si>
  <si>
    <t>շոկոլադ</t>
  </si>
  <si>
    <t>հաց</t>
  </si>
  <si>
    <t>աղ</t>
  </si>
  <si>
    <t>միս</t>
  </si>
  <si>
    <t>միրգ</t>
  </si>
  <si>
    <t>տ.կարտոֆիլ</t>
  </si>
  <si>
    <t>պանիր</t>
  </si>
  <si>
    <t>աղցան</t>
  </si>
  <si>
    <t>մածուն</t>
  </si>
  <si>
    <t>ձեթ</t>
  </si>
  <si>
    <t>գազար</t>
  </si>
  <si>
    <t>կաղամբ</t>
  </si>
  <si>
    <t>վերմիշել</t>
  </si>
  <si>
    <t>կանաչի</t>
  </si>
  <si>
    <t>խնձոր</t>
  </si>
  <si>
    <t>կարագ</t>
  </si>
  <si>
    <t>ձու1/2</t>
  </si>
  <si>
    <t xml:space="preserve">  պանիր</t>
  </si>
  <si>
    <t xml:space="preserve">  հաց</t>
  </si>
  <si>
    <t>ջեմ</t>
  </si>
  <si>
    <t>կարտոֆիլի  պյուրե</t>
  </si>
  <si>
    <t>վարունգ</t>
  </si>
  <si>
    <t>հալվա</t>
  </si>
  <si>
    <t>կ.բրինձ</t>
  </si>
  <si>
    <t>ձու1/10</t>
  </si>
  <si>
    <t>շաքարավազ</t>
  </si>
  <si>
    <t>ալյուր</t>
  </si>
  <si>
    <t>Սպաս</t>
  </si>
  <si>
    <t>թթվասեր</t>
  </si>
  <si>
    <t>կաթնաշոր</t>
  </si>
  <si>
    <t>հավի կրծքամիս</t>
  </si>
  <si>
    <t>ձավար</t>
  </si>
  <si>
    <t>ձու</t>
  </si>
  <si>
    <t>հավ</t>
  </si>
  <si>
    <t>բրինձ</t>
  </si>
  <si>
    <t>մակարոն</t>
  </si>
  <si>
    <t>ոսպ</t>
  </si>
  <si>
    <t>մակարոնով  փլավ</t>
  </si>
  <si>
    <t xml:space="preserve">  վարունգ</t>
  </si>
  <si>
    <t xml:space="preserve">   հաց</t>
  </si>
  <si>
    <t xml:space="preserve">   միրգ</t>
  </si>
  <si>
    <t xml:space="preserve">  վարունգ  գազար</t>
  </si>
  <si>
    <t xml:space="preserve">  բիսկվիթ1/10</t>
  </si>
  <si>
    <t xml:space="preserve">  միրգ</t>
  </si>
  <si>
    <t>ձու1/2   կարագ</t>
  </si>
  <si>
    <t>բրնձով շիլա</t>
  </si>
  <si>
    <t>պանիր.  Մածուն</t>
  </si>
  <si>
    <t>կաթնաշորով  գաթա1/10</t>
  </si>
  <si>
    <t>թխ.Զեբր1/10</t>
  </si>
  <si>
    <t>ձու.կարագ</t>
  </si>
  <si>
    <t>կ.պղպեղ.լոլիկ</t>
  </si>
  <si>
    <t>դեղձ</t>
  </si>
  <si>
    <t>կ.պղպեղ</t>
  </si>
  <si>
    <t>լոլիկ</t>
  </si>
  <si>
    <t xml:space="preserve">  Ù³ÍáõÝ  թթվասեր</t>
  </si>
  <si>
    <t xml:space="preserve">  å³ÝÇñ վարունգ</t>
  </si>
  <si>
    <t xml:space="preserve">  Պանիր, կոմպոտ</t>
  </si>
  <si>
    <t>Ùëáí  հնդկաձավարով  փլավ</t>
  </si>
  <si>
    <t>կաթնաշոր, թթվասեր</t>
  </si>
  <si>
    <t>մսով  բորշչ</t>
  </si>
  <si>
    <t>ոսպով բրնձով  փլավ</t>
  </si>
  <si>
    <t xml:space="preserve">կաթնաշոր, </t>
  </si>
  <si>
    <t>բազուկ</t>
  </si>
  <si>
    <t>վարունգ,  լոլիկ</t>
  </si>
  <si>
    <t>կաթնաշոր,թթվասեր</t>
  </si>
  <si>
    <t>վարունգ, լոլիկ</t>
  </si>
  <si>
    <t>հավի կրծքամսով խճողակ</t>
  </si>
  <si>
    <r>
      <t xml:space="preserve">ÀÝ¹. 1 »ñ»Ë. </t>
    </r>
    <r>
      <rPr>
        <i/>
        <sz val="9"/>
        <rFont val="Arial LatArm"/>
        <family val="2"/>
      </rPr>
      <t>Ý+×</t>
    </r>
  </si>
  <si>
    <r>
      <t xml:space="preserve">ÀÝ¹..µ³ó ¿ ÃáÕÝ </t>
    </r>
    <r>
      <rPr>
        <i/>
        <sz val="9"/>
        <rFont val="Arial LatArm"/>
        <family val="2"/>
      </rPr>
      <t>Ý+×</t>
    </r>
  </si>
  <si>
    <r>
      <t xml:space="preserve">ÀÝ¹. 1»ñ»Ë. Ñ³Ùª </t>
    </r>
    <r>
      <rPr>
        <i/>
        <sz val="9"/>
        <rFont val="Arial LatArm"/>
        <family val="2"/>
      </rPr>
      <t>ÁÝÃ</t>
    </r>
    <r>
      <rPr>
        <sz val="9"/>
        <rFont val="Arial LatArm"/>
        <family val="2"/>
      </rPr>
      <t xml:space="preserve"> </t>
    </r>
  </si>
  <si>
    <r>
      <t xml:space="preserve">ÀÝ¹. µ³ó ¿ ÃáÕÝª </t>
    </r>
    <r>
      <rPr>
        <i/>
        <sz val="9"/>
        <rFont val="Arial LatArm"/>
        <family val="2"/>
      </rPr>
      <t>ÁÝÃ</t>
    </r>
    <r>
      <rPr>
        <sz val="9"/>
        <rFont val="Arial LatArm"/>
        <family val="2"/>
      </rPr>
      <t xml:space="preserve"> </t>
    </r>
  </si>
  <si>
    <t>հավով  բրնձով   փլավ</t>
  </si>
  <si>
    <t>շոգեխաշած հավի կրծքամիս</t>
  </si>
  <si>
    <t>մսով հնդկաձավարով  փլավ</t>
  </si>
  <si>
    <t>Բիսկվիթ 1/10</t>
  </si>
  <si>
    <t>հնդկաձավարով փլավ</t>
  </si>
  <si>
    <t>ջեմ,  կարագ, հալվա</t>
  </si>
  <si>
    <t>կառալյոկ</t>
  </si>
  <si>
    <t>մսով  կարտոֆիլով  սոուզ</t>
  </si>
  <si>
    <t>հավով  վերմիշելով  ապուր</t>
  </si>
  <si>
    <t>թթվասեր,  վարունգ</t>
  </si>
  <si>
    <t>կ.պղպեղ.վարունգ</t>
  </si>
  <si>
    <t>տապակած ծաղկակաղամբ1/3</t>
  </si>
  <si>
    <t>հավի կրխքամիս</t>
  </si>
  <si>
    <t>վերմիշելով  փլավ,շոգեխաշած հավի կրքամիս</t>
  </si>
  <si>
    <t>վերմիշելով փլավ</t>
  </si>
  <si>
    <t>հաց   մածուն</t>
  </si>
  <si>
    <t>Տոլմա</t>
  </si>
  <si>
    <t>.բրինձ</t>
  </si>
  <si>
    <t>ձու. Կարագ</t>
  </si>
  <si>
    <t>կոլոլակով  ապուր</t>
  </si>
  <si>
    <t>պանիր  լոլիկ</t>
  </si>
  <si>
    <t>կարտֆիլի պյուրե</t>
  </si>
  <si>
    <t>կ .բրինձ</t>
  </si>
  <si>
    <t>կանաչ</t>
  </si>
  <si>
    <t xml:space="preserve">  մսով ոսպով  ապուր</t>
  </si>
  <si>
    <t>լոլիկ.  Վարունգ</t>
  </si>
  <si>
    <t>վերմիշելով  փլավ</t>
  </si>
  <si>
    <t>հավով  բրնձով  փլավ</t>
  </si>
  <si>
    <t>Ընդ.  Բաց  է  թող  ն+ճ</t>
  </si>
  <si>
    <t>բորշչ</t>
  </si>
  <si>
    <t xml:space="preserve"> թթվասեր</t>
  </si>
  <si>
    <t>ջեմ,  կարագ, պանիր</t>
  </si>
  <si>
    <t>մսով  հնդկաձավարով  փլավ</t>
  </si>
  <si>
    <t xml:space="preserve">  թթվասեր</t>
  </si>
  <si>
    <t>կ.պղպեղ վարունգ</t>
  </si>
  <si>
    <t xml:space="preserve">  վերմիշելով  ապուր</t>
  </si>
  <si>
    <t xml:space="preserve">  ձու, կարագ</t>
  </si>
  <si>
    <t>վերմնշել</t>
  </si>
  <si>
    <t>հալվա,  պանիր</t>
  </si>
  <si>
    <t>կարտոֆիլի պյուրե</t>
  </si>
  <si>
    <t xml:space="preserve">  պանիր, թեյ</t>
  </si>
  <si>
    <t xml:space="preserve">  պանիր,թեյ</t>
  </si>
  <si>
    <t xml:space="preserve">   պանիր,թեյ</t>
  </si>
  <si>
    <t>պանիր ,թեյ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</si>
  <si>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</si>
  <si>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թթվասեր, վարունգ</t>
  </si>
  <si>
    <t>մսով   բորշչ</t>
  </si>
  <si>
    <t>պանիր ,</t>
  </si>
  <si>
    <t>պանրիկ1/2</t>
  </si>
  <si>
    <t>բիսկվիթ1/10</t>
  </si>
  <si>
    <t>կաթնաշորով գաթա1/10</t>
  </si>
  <si>
    <t>հաց պանիր</t>
  </si>
  <si>
    <t>պանիր, մածուն</t>
  </si>
  <si>
    <t>սպագետի</t>
  </si>
  <si>
    <t>դափնու տերև</t>
  </si>
  <si>
    <t>կ.պղպեղ,վարունգ</t>
  </si>
  <si>
    <t xml:space="preserve"> ¹åñáó</t>
  </si>
  <si>
    <t xml:space="preserve">ծաղկակաղամբ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</si>
</sst>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0" x14ac:knownFonts="1">
    <font>
      <sz val="11"/>
      <color theme="1"/>
      <name val="Calibri"/>
      <family val="2"/>
      <scheme val="minor"/>
    </font>
    <font>
      <b/>
      <sz val="8"/>
      <name val="Arial LatArm"/>
      <family val="2"/>
    </font>
    <font>
      <sz val="8"/>
      <name val="Arial LatArm"/>
      <family val="2"/>
    </font>
    <font>
      <i/>
      <sz val="8"/>
      <name val="Arial LatArm"/>
      <family val="2"/>
    </font>
    <font>
      <b/>
      <i/>
      <sz val="8"/>
      <name val="Arial LatArm"/>
      <family val="2"/>
    </font>
    <font>
      <sz val="7"/>
      <name val="Arial LatArm"/>
      <family val="2"/>
    </font>
    <font>
      <sz val="9"/>
      <name val="Arial LatArm"/>
      <family val="2"/>
    </font>
    <font>
      <b/>
      <i/>
      <sz val="9"/>
      <name val="Arial LatArm"/>
      <family val="2"/>
    </font>
    <font>
      <b/>
      <sz val="9"/>
      <name val="Arial LatArm"/>
      <family val="2"/>
    </font>
    <font>
      <i/>
      <sz val="9"/>
      <name val="Arial LatArm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1" fillId="0" borderId="8" xfId="0" applyFont="1" applyBorder="1" applyAlignment="1" applyProtection="1">
      <alignment vertical="center" wrapText="1"/>
      <protection locked="0"/>
    </xf>
    <xf numFmtId="0" fontId="2" fillId="0" borderId="19" xfId="0" applyFont="1" applyBorder="1" applyProtection="1">
      <protection locked="0"/>
    </xf>
    <xf numFmtId="0" fontId="1" fillId="0" borderId="22" xfId="0" applyFont="1" applyBorder="1" applyAlignment="1" applyProtection="1">
      <alignment vertical="center" wrapText="1"/>
      <protection locked="0"/>
    </xf>
    <xf numFmtId="0" fontId="2" fillId="0" borderId="23" xfId="0" applyFont="1" applyBorder="1" applyProtection="1">
      <protection locked="0"/>
    </xf>
    <xf numFmtId="0" fontId="2" fillId="0" borderId="22" xfId="0" applyFont="1" applyBorder="1" applyAlignment="1" applyProtection="1">
      <alignment vertical="center" wrapText="1"/>
      <protection locked="0"/>
    </xf>
    <xf numFmtId="0" fontId="2" fillId="0" borderId="24" xfId="0" applyFont="1" applyBorder="1" applyProtection="1">
      <protection locked="0"/>
    </xf>
    <xf numFmtId="0" fontId="1" fillId="0" borderId="25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protection locked="0"/>
    </xf>
    <xf numFmtId="0" fontId="4" fillId="0" borderId="1" xfId="0" applyFont="1" applyBorder="1" applyAlignment="1" applyProtection="1">
      <alignment horizontal="left"/>
      <protection locked="0"/>
    </xf>
    <xf numFmtId="0" fontId="4" fillId="0" borderId="2" xfId="0" applyFont="1" applyBorder="1" applyAlignment="1" applyProtection="1">
      <protection locked="0"/>
    </xf>
    <xf numFmtId="0" fontId="4" fillId="0" borderId="1" xfId="0" applyFont="1" applyBorder="1" applyAlignment="1" applyProtection="1">
      <protection locked="0"/>
    </xf>
    <xf numFmtId="0" fontId="2" fillId="0" borderId="2" xfId="0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2" fillId="2" borderId="8" xfId="0" applyFont="1" applyFill="1" applyBorder="1" applyAlignment="1" applyProtection="1">
      <alignment horizontal="center" vertical="center" textRotation="90" wrapText="1"/>
      <protection locked="0"/>
    </xf>
    <xf numFmtId="0" fontId="2" fillId="2" borderId="3" xfId="0" applyFont="1" applyFill="1" applyBorder="1" applyAlignment="1" applyProtection="1">
      <alignment horizontal="left" vertical="center" textRotation="90" wrapText="1"/>
      <protection locked="0"/>
    </xf>
    <xf numFmtId="0" fontId="2" fillId="2" borderId="8" xfId="0" applyFont="1" applyFill="1" applyBorder="1" applyAlignment="1" applyProtection="1">
      <alignment horizontal="left" vertical="center" textRotation="90" wrapText="1"/>
      <protection locked="0"/>
    </xf>
    <xf numFmtId="0" fontId="2" fillId="0" borderId="0" xfId="0" applyFont="1" applyAlignment="1" applyProtection="1">
      <alignment horizontal="center" vertical="center" textRotation="90"/>
      <protection locked="0"/>
    </xf>
    <xf numFmtId="0" fontId="2" fillId="2" borderId="16" xfId="0" applyFont="1" applyFill="1" applyBorder="1" applyAlignment="1" applyProtection="1">
      <alignment horizontal="center" vertical="center" textRotation="90"/>
      <protection locked="0"/>
    </xf>
    <xf numFmtId="0" fontId="2" fillId="2" borderId="10" xfId="0" applyFont="1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0" fontId="2" fillId="2" borderId="12" xfId="0" applyFont="1" applyFill="1" applyBorder="1" applyProtection="1">
      <protection locked="0"/>
    </xf>
    <xf numFmtId="0" fontId="2" fillId="2" borderId="14" xfId="0" applyFont="1" applyFill="1" applyBorder="1" applyProtection="1">
      <protection locked="0"/>
    </xf>
    <xf numFmtId="0" fontId="2" fillId="2" borderId="2" xfId="0" applyFont="1" applyFill="1" applyBorder="1" applyProtection="1">
      <protection locked="0"/>
    </xf>
    <xf numFmtId="0" fontId="2" fillId="2" borderId="5" xfId="0" applyFont="1" applyFill="1" applyBorder="1" applyProtection="1">
      <protection locked="0"/>
    </xf>
    <xf numFmtId="0" fontId="2" fillId="2" borderId="16" xfId="0" applyFont="1" applyFill="1" applyBorder="1" applyProtection="1">
      <protection locked="0"/>
    </xf>
    <xf numFmtId="0" fontId="2" fillId="2" borderId="17" xfId="0" applyFont="1" applyFill="1" applyBorder="1" applyProtection="1">
      <protection locked="0"/>
    </xf>
    <xf numFmtId="0" fontId="2" fillId="2" borderId="18" xfId="0" applyFont="1" applyFill="1" applyBorder="1" applyProtection="1">
      <protection locked="0"/>
    </xf>
    <xf numFmtId="0" fontId="2" fillId="2" borderId="14" xfId="0" applyFont="1" applyFill="1" applyBorder="1" applyAlignment="1" applyProtection="1">
      <alignment wrapText="1"/>
      <protection locked="0"/>
    </xf>
    <xf numFmtId="0" fontId="2" fillId="3" borderId="20" xfId="0" applyFont="1" applyFill="1" applyBorder="1" applyProtection="1">
      <protection locked="0"/>
    </xf>
    <xf numFmtId="0" fontId="2" fillId="3" borderId="21" xfId="0" applyFont="1" applyFill="1" applyBorder="1" applyProtection="1">
      <protection locked="0"/>
    </xf>
    <xf numFmtId="164" fontId="5" fillId="3" borderId="2" xfId="0" applyNumberFormat="1" applyFont="1" applyFill="1" applyBorder="1" applyProtection="1">
      <protection locked="0"/>
    </xf>
    <xf numFmtId="0" fontId="2" fillId="3" borderId="2" xfId="0" applyFont="1" applyFill="1" applyBorder="1" applyProtection="1">
      <protection locked="0"/>
    </xf>
    <xf numFmtId="0" fontId="2" fillId="3" borderId="5" xfId="0" applyFont="1" applyFill="1" applyBorder="1" applyProtection="1">
      <protection locked="0"/>
    </xf>
    <xf numFmtId="164" fontId="5" fillId="3" borderId="17" xfId="0" applyNumberFormat="1" applyFont="1" applyFill="1" applyBorder="1" applyProtection="1">
      <protection locked="0"/>
    </xf>
    <xf numFmtId="164" fontId="5" fillId="3" borderId="18" xfId="0" applyNumberFormat="1" applyFont="1" applyFill="1" applyBorder="1" applyProtection="1">
      <protection locked="0"/>
    </xf>
    <xf numFmtId="164" fontId="5" fillId="3" borderId="22" xfId="0" applyNumberFormat="1" applyFont="1" applyFill="1" applyBorder="1" applyProtection="1">
      <protection locked="0"/>
    </xf>
    <xf numFmtId="164" fontId="5" fillId="3" borderId="25" xfId="0" applyNumberFormat="1" applyFont="1" applyFill="1" applyBorder="1" applyProtection="1">
      <protection locked="0"/>
    </xf>
    <xf numFmtId="0" fontId="5" fillId="4" borderId="2" xfId="0" applyFont="1" applyFill="1" applyBorder="1" applyProtection="1">
      <protection locked="0"/>
    </xf>
    <xf numFmtId="0" fontId="5" fillId="4" borderId="5" xfId="0" applyFont="1" applyFill="1" applyBorder="1" applyProtection="1">
      <protection locked="0"/>
    </xf>
    <xf numFmtId="0" fontId="2" fillId="3" borderId="2" xfId="0" applyFont="1" applyFill="1" applyBorder="1" applyAlignment="1" applyProtection="1">
      <protection locked="0"/>
    </xf>
    <xf numFmtId="1" fontId="1" fillId="0" borderId="2" xfId="0" applyNumberFormat="1" applyFont="1" applyBorder="1" applyAlignment="1" applyProtection="1">
      <alignment horizontal="center"/>
      <protection locked="0"/>
    </xf>
    <xf numFmtId="1" fontId="2" fillId="3" borderId="2" xfId="0" applyNumberFormat="1" applyFont="1" applyFill="1" applyBorder="1" applyProtection="1">
      <protection locked="0"/>
    </xf>
    <xf numFmtId="1" fontId="2" fillId="3" borderId="5" xfId="0" applyNumberFormat="1" applyFont="1" applyFill="1" applyBorder="1" applyProtection="1">
      <protection locked="0"/>
    </xf>
    <xf numFmtId="0" fontId="1" fillId="0" borderId="26" xfId="0" applyFont="1" applyBorder="1" applyAlignment="1" applyProtection="1">
      <alignment horizontal="center"/>
      <protection locked="0"/>
    </xf>
    <xf numFmtId="1" fontId="1" fillId="0" borderId="0" xfId="0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Protection="1">
      <protection locked="0"/>
    </xf>
    <xf numFmtId="1" fontId="2" fillId="0" borderId="0" xfId="0" applyNumberFormat="1" applyFont="1" applyProtection="1">
      <protection locked="0"/>
    </xf>
    <xf numFmtId="0" fontId="2" fillId="0" borderId="10" xfId="0" applyFont="1" applyBorder="1" applyProtection="1">
      <protection locked="0"/>
    </xf>
    <xf numFmtId="0" fontId="2" fillId="0" borderId="11" xfId="0" applyFont="1" applyBorder="1" applyProtection="1">
      <protection locked="0"/>
    </xf>
    <xf numFmtId="0" fontId="2" fillId="0" borderId="12" xfId="0" applyFont="1" applyBorder="1" applyProtection="1">
      <protection locked="0"/>
    </xf>
    <xf numFmtId="0" fontId="2" fillId="0" borderId="14" xfId="0" applyFont="1" applyBorder="1" applyProtection="1">
      <protection locked="0"/>
    </xf>
    <xf numFmtId="0" fontId="2" fillId="0" borderId="5" xfId="0" applyFont="1" applyBorder="1" applyProtection="1">
      <protection locked="0"/>
    </xf>
    <xf numFmtId="0" fontId="2" fillId="0" borderId="16" xfId="0" applyFont="1" applyBorder="1" applyProtection="1">
      <protection locked="0"/>
    </xf>
    <xf numFmtId="0" fontId="2" fillId="0" borderId="17" xfId="0" applyFont="1" applyBorder="1" applyProtection="1">
      <protection locked="0"/>
    </xf>
    <xf numFmtId="0" fontId="2" fillId="0" borderId="18" xfId="0" applyFont="1" applyBorder="1" applyProtection="1">
      <protection locked="0"/>
    </xf>
    <xf numFmtId="14" fontId="4" fillId="0" borderId="1" xfId="0" applyNumberFormat="1" applyFont="1" applyBorder="1" applyAlignment="1" applyProtection="1">
      <protection locked="0"/>
    </xf>
    <xf numFmtId="14" fontId="2" fillId="2" borderId="10" xfId="0" applyNumberFormat="1" applyFont="1" applyFill="1" applyBorder="1" applyProtection="1">
      <protection locked="0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protection locked="0"/>
    </xf>
    <xf numFmtId="0" fontId="7" fillId="0" borderId="1" xfId="0" applyFont="1" applyBorder="1" applyAlignment="1" applyProtection="1">
      <alignment horizontal="left"/>
      <protection locked="0"/>
    </xf>
    <xf numFmtId="0" fontId="7" fillId="0" borderId="2" xfId="0" applyFont="1" applyBorder="1" applyAlignment="1" applyProtection="1">
      <protection locked="0"/>
    </xf>
    <xf numFmtId="0" fontId="7" fillId="0" borderId="1" xfId="0" applyFont="1" applyBorder="1" applyAlignment="1" applyProtection="1">
      <protection locked="0"/>
    </xf>
    <xf numFmtId="0" fontId="6" fillId="0" borderId="2" xfId="0" applyFont="1" applyBorder="1" applyProtection="1">
      <protection locked="0"/>
    </xf>
    <xf numFmtId="0" fontId="6" fillId="0" borderId="7" xfId="0" applyFont="1" applyBorder="1" applyProtection="1">
      <protection locked="0"/>
    </xf>
    <xf numFmtId="0" fontId="6" fillId="2" borderId="8" xfId="0" applyFont="1" applyFill="1" applyBorder="1" applyAlignment="1" applyProtection="1">
      <alignment horizontal="center" vertical="center" textRotation="90" wrapText="1"/>
      <protection locked="0"/>
    </xf>
    <xf numFmtId="0" fontId="6" fillId="2" borderId="3" xfId="0" applyFont="1" applyFill="1" applyBorder="1" applyAlignment="1" applyProtection="1">
      <alignment horizontal="left" vertical="center" textRotation="90" wrapText="1"/>
      <protection locked="0"/>
    </xf>
    <xf numFmtId="0" fontId="6" fillId="2" borderId="8" xfId="0" applyFont="1" applyFill="1" applyBorder="1" applyAlignment="1" applyProtection="1">
      <alignment horizontal="left" vertical="center" textRotation="90" wrapText="1"/>
      <protection locked="0"/>
    </xf>
    <xf numFmtId="0" fontId="6" fillId="0" borderId="0" xfId="0" applyFont="1" applyAlignment="1" applyProtection="1">
      <alignment horizontal="center" vertical="center" textRotation="90"/>
      <protection locked="0"/>
    </xf>
    <xf numFmtId="0" fontId="6" fillId="2" borderId="16" xfId="0" applyFont="1" applyFill="1" applyBorder="1" applyAlignment="1" applyProtection="1">
      <alignment horizontal="center" vertical="center" textRotation="90"/>
      <protection locked="0"/>
    </xf>
    <xf numFmtId="0" fontId="6" fillId="2" borderId="10" xfId="0" applyFont="1" applyFill="1" applyBorder="1" applyProtection="1">
      <protection locked="0"/>
    </xf>
    <xf numFmtId="0" fontId="6" fillId="2" borderId="11" xfId="0" applyFont="1" applyFill="1" applyBorder="1" applyProtection="1">
      <protection locked="0"/>
    </xf>
    <xf numFmtId="0" fontId="6" fillId="2" borderId="12" xfId="0" applyFont="1" applyFill="1" applyBorder="1" applyProtection="1">
      <protection locked="0"/>
    </xf>
    <xf numFmtId="0" fontId="6" fillId="2" borderId="14" xfId="0" applyFont="1" applyFill="1" applyBorder="1" applyProtection="1">
      <protection locked="0"/>
    </xf>
    <xf numFmtId="0" fontId="6" fillId="2" borderId="2" xfId="0" applyFont="1" applyFill="1" applyBorder="1" applyProtection="1">
      <protection locked="0"/>
    </xf>
    <xf numFmtId="0" fontId="6" fillId="2" borderId="5" xfId="0" applyFont="1" applyFill="1" applyBorder="1" applyProtection="1">
      <protection locked="0"/>
    </xf>
    <xf numFmtId="0" fontId="6" fillId="2" borderId="16" xfId="0" applyFont="1" applyFill="1" applyBorder="1" applyProtection="1">
      <protection locked="0"/>
    </xf>
    <xf numFmtId="0" fontId="6" fillId="2" borderId="17" xfId="0" applyFont="1" applyFill="1" applyBorder="1" applyProtection="1">
      <protection locked="0"/>
    </xf>
    <xf numFmtId="0" fontId="6" fillId="2" borderId="18" xfId="0" applyFont="1" applyFill="1" applyBorder="1" applyProtection="1">
      <protection locked="0"/>
    </xf>
    <xf numFmtId="0" fontId="6" fillId="2" borderId="14" xfId="0" applyFont="1" applyFill="1" applyBorder="1" applyAlignment="1" applyProtection="1">
      <alignment wrapText="1"/>
      <protection locked="0"/>
    </xf>
    <xf numFmtId="0" fontId="8" fillId="0" borderId="8" xfId="0" applyFont="1" applyBorder="1" applyAlignment="1" applyProtection="1">
      <alignment vertical="center" wrapText="1"/>
      <protection locked="0"/>
    </xf>
    <xf numFmtId="0" fontId="6" fillId="0" borderId="19" xfId="0" applyFont="1" applyBorder="1" applyProtection="1">
      <protection locked="0"/>
    </xf>
    <xf numFmtId="0" fontId="8" fillId="0" borderId="22" xfId="0" applyFont="1" applyBorder="1" applyAlignment="1" applyProtection="1">
      <alignment vertical="center" wrapText="1"/>
      <protection locked="0"/>
    </xf>
    <xf numFmtId="0" fontId="6" fillId="0" borderId="23" xfId="0" applyFont="1" applyBorder="1" applyProtection="1">
      <protection locked="0"/>
    </xf>
    <xf numFmtId="0" fontId="6" fillId="0" borderId="22" xfId="0" applyFont="1" applyBorder="1" applyAlignment="1" applyProtection="1">
      <alignment vertical="center" wrapText="1"/>
      <protection locked="0"/>
    </xf>
    <xf numFmtId="0" fontId="6" fillId="0" borderId="24" xfId="0" applyFont="1" applyBorder="1" applyProtection="1">
      <protection locked="0"/>
    </xf>
    <xf numFmtId="0" fontId="8" fillId="0" borderId="25" xfId="0" applyFont="1" applyBorder="1" applyAlignment="1" applyProtection="1">
      <alignment horizontal="center"/>
      <protection locked="0"/>
    </xf>
    <xf numFmtId="0" fontId="6" fillId="0" borderId="2" xfId="0" applyFont="1" applyBorder="1" applyAlignment="1" applyProtection="1">
      <protection locked="0"/>
    </xf>
    <xf numFmtId="1" fontId="8" fillId="0" borderId="2" xfId="0" applyNumberFormat="1" applyFont="1" applyBorder="1" applyAlignment="1" applyProtection="1">
      <alignment horizontal="center"/>
      <protection locked="0"/>
    </xf>
    <xf numFmtId="164" fontId="2" fillId="3" borderId="2" xfId="0" applyNumberFormat="1" applyFont="1" applyFill="1" applyBorder="1" applyProtection="1">
      <protection locked="0"/>
    </xf>
    <xf numFmtId="164" fontId="2" fillId="3" borderId="17" xfId="0" applyNumberFormat="1" applyFont="1" applyFill="1" applyBorder="1" applyProtection="1">
      <protection locked="0"/>
    </xf>
    <xf numFmtId="164" fontId="2" fillId="3" borderId="18" xfId="0" applyNumberFormat="1" applyFont="1" applyFill="1" applyBorder="1" applyProtection="1">
      <protection locked="0"/>
    </xf>
    <xf numFmtId="164" fontId="2" fillId="3" borderId="22" xfId="0" applyNumberFormat="1" applyFont="1" applyFill="1" applyBorder="1" applyProtection="1">
      <protection locked="0"/>
    </xf>
    <xf numFmtId="164" fontId="2" fillId="3" borderId="25" xfId="0" applyNumberFormat="1" applyFont="1" applyFill="1" applyBorder="1" applyProtection="1">
      <protection locked="0"/>
    </xf>
    <xf numFmtId="0" fontId="2" fillId="4" borderId="2" xfId="0" applyFont="1" applyFill="1" applyBorder="1" applyProtection="1">
      <protection locked="0"/>
    </xf>
    <xf numFmtId="0" fontId="2" fillId="4" borderId="5" xfId="0" applyFont="1" applyFill="1" applyBorder="1" applyProtection="1">
      <protection locked="0"/>
    </xf>
    <xf numFmtId="0" fontId="2" fillId="0" borderId="0" xfId="0" applyFont="1" applyAlignment="1" applyProtection="1">
      <alignment horizontal="center" vertical="center" textRotation="90" wrapText="1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1" fillId="0" borderId="23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14" fontId="4" fillId="2" borderId="1" xfId="0" applyNumberFormat="1" applyFont="1" applyFill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29" xfId="0" applyFont="1" applyBorder="1" applyAlignment="1" applyProtection="1">
      <alignment horizontal="center"/>
      <protection locked="0"/>
    </xf>
    <xf numFmtId="0" fontId="2" fillId="0" borderId="30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23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 vertical="center" textRotation="90" wrapText="1"/>
      <protection locked="0"/>
    </xf>
    <xf numFmtId="0" fontId="2" fillId="0" borderId="13" xfId="0" applyFont="1" applyBorder="1" applyAlignment="1" applyProtection="1">
      <alignment horizontal="center" vertical="center" textRotation="90" wrapText="1"/>
      <protection locked="0"/>
    </xf>
    <xf numFmtId="0" fontId="2" fillId="0" borderId="15" xfId="0" applyFont="1" applyBorder="1" applyAlignment="1" applyProtection="1">
      <alignment horizontal="center" vertical="center" textRotation="90" wrapText="1"/>
      <protection locked="0"/>
    </xf>
    <xf numFmtId="0" fontId="2" fillId="0" borderId="28" xfId="0" applyFont="1" applyBorder="1" applyAlignment="1" applyProtection="1">
      <alignment horizontal="center" vertical="center" textRotation="90" wrapText="1"/>
      <protection locked="0"/>
    </xf>
    <xf numFmtId="0" fontId="2" fillId="0" borderId="25" xfId="0" applyFont="1" applyBorder="1" applyAlignment="1" applyProtection="1">
      <alignment horizontal="center"/>
      <protection locked="0"/>
    </xf>
    <xf numFmtId="0" fontId="2" fillId="0" borderId="27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8" fillId="0" borderId="5" xfId="0" applyFont="1" applyBorder="1" applyAlignment="1" applyProtection="1">
      <alignment horizontal="center"/>
      <protection locked="0"/>
    </xf>
    <xf numFmtId="0" fontId="8" fillId="0" borderId="23" xfId="0" applyFont="1" applyBorder="1" applyAlignment="1" applyProtection="1">
      <alignment horizontal="center"/>
      <protection locked="0"/>
    </xf>
    <xf numFmtId="0" fontId="7" fillId="0" borderId="0" xfId="0" applyFont="1" applyAlignment="1" applyProtection="1">
      <protection locked="0"/>
    </xf>
    <xf numFmtId="0" fontId="7" fillId="0" borderId="0" xfId="0" applyFont="1" applyAlignment="1" applyProtection="1">
      <alignment horizontal="center"/>
      <protection locked="0"/>
    </xf>
    <xf numFmtId="14" fontId="7" fillId="2" borderId="1" xfId="0" applyNumberFormat="1" applyFont="1" applyFill="1" applyBorder="1" applyAlignment="1" applyProtection="1">
      <alignment horizontal="center"/>
      <protection locked="0"/>
    </xf>
    <xf numFmtId="0" fontId="6" fillId="0" borderId="3" xfId="0" applyFont="1" applyBorder="1" applyAlignment="1" applyProtection="1">
      <alignment horizontal="center"/>
      <protection locked="0"/>
    </xf>
    <xf numFmtId="0" fontId="6" fillId="0" borderId="4" xfId="0" applyFont="1" applyBorder="1" applyAlignment="1" applyProtection="1">
      <alignment horizontal="center"/>
      <protection locked="0"/>
    </xf>
    <xf numFmtId="0" fontId="6" fillId="0" borderId="29" xfId="0" applyFont="1" applyBorder="1" applyAlignment="1" applyProtection="1">
      <alignment horizontal="center"/>
      <protection locked="0"/>
    </xf>
    <xf numFmtId="0" fontId="6" fillId="0" borderId="30" xfId="0" applyFont="1" applyBorder="1" applyAlignment="1" applyProtection="1">
      <alignment horizontal="center"/>
      <protection locked="0"/>
    </xf>
    <xf numFmtId="0" fontId="6" fillId="0" borderId="5" xfId="0" applyFont="1" applyBorder="1" applyAlignment="1" applyProtection="1">
      <alignment horizontal="center"/>
      <protection locked="0"/>
    </xf>
    <xf numFmtId="0" fontId="6" fillId="0" borderId="6" xfId="0" applyFont="1" applyBorder="1" applyAlignment="1" applyProtection="1">
      <alignment horizontal="center"/>
      <protection locked="0"/>
    </xf>
    <xf numFmtId="0" fontId="6" fillId="0" borderId="23" xfId="0" applyFont="1" applyBorder="1" applyAlignment="1" applyProtection="1">
      <alignment horizontal="center"/>
      <protection locked="0"/>
    </xf>
    <xf numFmtId="0" fontId="6" fillId="0" borderId="9" xfId="0" applyFont="1" applyBorder="1" applyAlignment="1" applyProtection="1">
      <alignment horizontal="center" vertical="center" textRotation="90" wrapText="1"/>
      <protection locked="0"/>
    </xf>
    <xf numFmtId="0" fontId="6" fillId="0" borderId="13" xfId="0" applyFont="1" applyBorder="1" applyAlignment="1" applyProtection="1">
      <alignment horizontal="center" vertical="center" textRotation="90" wrapText="1"/>
      <protection locked="0"/>
    </xf>
    <xf numFmtId="0" fontId="6" fillId="0" borderId="15" xfId="0" applyFont="1" applyBorder="1" applyAlignment="1" applyProtection="1">
      <alignment horizontal="center" vertical="center" textRotation="90" wrapText="1"/>
      <protection locked="0"/>
    </xf>
    <xf numFmtId="0" fontId="6" fillId="0" borderId="28" xfId="0" applyFont="1" applyBorder="1" applyAlignment="1" applyProtection="1">
      <alignment horizontal="center" vertical="center" textRotation="90" wrapText="1"/>
      <protection locked="0"/>
    </xf>
    <xf numFmtId="0" fontId="6" fillId="0" borderId="25" xfId="0" applyFont="1" applyBorder="1" applyAlignment="1" applyProtection="1">
      <alignment horizontal="center"/>
      <protection locked="0"/>
    </xf>
    <xf numFmtId="0" fontId="6" fillId="0" borderId="27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8"/>
  <sheetViews>
    <sheetView tabSelected="1" workbookViewId="0">
      <selection activeCell="A3" sqref="A3:B4"/>
    </sheetView>
  </sheetViews>
  <sheetFormatPr defaultRowHeight="10.5" x14ac:dyDescent="0.15"/>
  <cols>
    <col min="1" max="1" width="3.140625" style="9" customWidth="1"/>
    <col min="2" max="2" width="17.42578125" style="9" customWidth="1"/>
    <col min="3" max="3" width="3.85546875" style="9" customWidth="1"/>
    <col min="4" max="4" width="4.42578125" style="9" customWidth="1"/>
    <col min="5" max="5" width="4.140625" style="9" customWidth="1"/>
    <col min="6" max="6" width="3.85546875" style="9" customWidth="1"/>
    <col min="7" max="7" width="4.140625" style="9" customWidth="1"/>
    <col min="8" max="11" width="3.85546875" style="9" customWidth="1"/>
    <col min="12" max="12" width="4.28515625" style="9" customWidth="1"/>
    <col min="13" max="22" width="3.85546875" style="9" customWidth="1"/>
    <col min="23" max="23" width="4.28515625" style="9" customWidth="1"/>
    <col min="24" max="24" width="4.140625" style="9" customWidth="1"/>
    <col min="25" max="256" width="9.140625" style="9"/>
    <col min="257" max="257" width="3.85546875" style="9" customWidth="1"/>
    <col min="258" max="258" width="15.42578125" style="9" customWidth="1"/>
    <col min="259" max="280" width="4.140625" style="9" customWidth="1"/>
    <col min="281" max="512" width="9.140625" style="9"/>
    <col min="513" max="513" width="3.85546875" style="9" customWidth="1"/>
    <col min="514" max="514" width="15.42578125" style="9" customWidth="1"/>
    <col min="515" max="536" width="4.140625" style="9" customWidth="1"/>
    <col min="537" max="768" width="9.140625" style="9"/>
    <col min="769" max="769" width="3.85546875" style="9" customWidth="1"/>
    <col min="770" max="770" width="15.42578125" style="9" customWidth="1"/>
    <col min="771" max="792" width="4.140625" style="9" customWidth="1"/>
    <col min="793" max="1024" width="9.140625" style="9"/>
    <col min="1025" max="1025" width="3.85546875" style="9" customWidth="1"/>
    <col min="1026" max="1026" width="15.42578125" style="9" customWidth="1"/>
    <col min="1027" max="1048" width="4.140625" style="9" customWidth="1"/>
    <col min="1049" max="1280" width="9.140625" style="9"/>
    <col min="1281" max="1281" width="3.85546875" style="9" customWidth="1"/>
    <col min="1282" max="1282" width="15.42578125" style="9" customWidth="1"/>
    <col min="1283" max="1304" width="4.140625" style="9" customWidth="1"/>
    <col min="1305" max="1536" width="9.140625" style="9"/>
    <col min="1537" max="1537" width="3.85546875" style="9" customWidth="1"/>
    <col min="1538" max="1538" width="15.42578125" style="9" customWidth="1"/>
    <col min="1539" max="1560" width="4.140625" style="9" customWidth="1"/>
    <col min="1561" max="1792" width="9.140625" style="9"/>
    <col min="1793" max="1793" width="3.85546875" style="9" customWidth="1"/>
    <col min="1794" max="1794" width="15.42578125" style="9" customWidth="1"/>
    <col min="1795" max="1816" width="4.140625" style="9" customWidth="1"/>
    <col min="1817" max="2048" width="9.140625" style="9"/>
    <col min="2049" max="2049" width="3.85546875" style="9" customWidth="1"/>
    <col min="2050" max="2050" width="15.42578125" style="9" customWidth="1"/>
    <col min="2051" max="2072" width="4.140625" style="9" customWidth="1"/>
    <col min="2073" max="2304" width="9.140625" style="9"/>
    <col min="2305" max="2305" width="3.85546875" style="9" customWidth="1"/>
    <col min="2306" max="2306" width="15.42578125" style="9" customWidth="1"/>
    <col min="2307" max="2328" width="4.140625" style="9" customWidth="1"/>
    <col min="2329" max="2560" width="9.140625" style="9"/>
    <col min="2561" max="2561" width="3.85546875" style="9" customWidth="1"/>
    <col min="2562" max="2562" width="15.42578125" style="9" customWidth="1"/>
    <col min="2563" max="2584" width="4.140625" style="9" customWidth="1"/>
    <col min="2585" max="2816" width="9.140625" style="9"/>
    <col min="2817" max="2817" width="3.85546875" style="9" customWidth="1"/>
    <col min="2818" max="2818" width="15.42578125" style="9" customWidth="1"/>
    <col min="2819" max="2840" width="4.140625" style="9" customWidth="1"/>
    <col min="2841" max="3072" width="9.140625" style="9"/>
    <col min="3073" max="3073" width="3.85546875" style="9" customWidth="1"/>
    <col min="3074" max="3074" width="15.42578125" style="9" customWidth="1"/>
    <col min="3075" max="3096" width="4.140625" style="9" customWidth="1"/>
    <col min="3097" max="3328" width="9.140625" style="9"/>
    <col min="3329" max="3329" width="3.85546875" style="9" customWidth="1"/>
    <col min="3330" max="3330" width="15.42578125" style="9" customWidth="1"/>
    <col min="3331" max="3352" width="4.140625" style="9" customWidth="1"/>
    <col min="3353" max="3584" width="9.140625" style="9"/>
    <col min="3585" max="3585" width="3.85546875" style="9" customWidth="1"/>
    <col min="3586" max="3586" width="15.42578125" style="9" customWidth="1"/>
    <col min="3587" max="3608" width="4.140625" style="9" customWidth="1"/>
    <col min="3609" max="3840" width="9.140625" style="9"/>
    <col min="3841" max="3841" width="3.85546875" style="9" customWidth="1"/>
    <col min="3842" max="3842" width="15.42578125" style="9" customWidth="1"/>
    <col min="3843" max="3864" width="4.140625" style="9" customWidth="1"/>
    <col min="3865" max="4096" width="9.140625" style="9"/>
    <col min="4097" max="4097" width="3.85546875" style="9" customWidth="1"/>
    <col min="4098" max="4098" width="15.42578125" style="9" customWidth="1"/>
    <col min="4099" max="4120" width="4.140625" style="9" customWidth="1"/>
    <col min="4121" max="4352" width="9.140625" style="9"/>
    <col min="4353" max="4353" width="3.85546875" style="9" customWidth="1"/>
    <col min="4354" max="4354" width="15.42578125" style="9" customWidth="1"/>
    <col min="4355" max="4376" width="4.140625" style="9" customWidth="1"/>
    <col min="4377" max="4608" width="9.140625" style="9"/>
    <col min="4609" max="4609" width="3.85546875" style="9" customWidth="1"/>
    <col min="4610" max="4610" width="15.42578125" style="9" customWidth="1"/>
    <col min="4611" max="4632" width="4.140625" style="9" customWidth="1"/>
    <col min="4633" max="4864" width="9.140625" style="9"/>
    <col min="4865" max="4865" width="3.85546875" style="9" customWidth="1"/>
    <col min="4866" max="4866" width="15.42578125" style="9" customWidth="1"/>
    <col min="4867" max="4888" width="4.140625" style="9" customWidth="1"/>
    <col min="4889" max="5120" width="9.140625" style="9"/>
    <col min="5121" max="5121" width="3.85546875" style="9" customWidth="1"/>
    <col min="5122" max="5122" width="15.42578125" style="9" customWidth="1"/>
    <col min="5123" max="5144" width="4.140625" style="9" customWidth="1"/>
    <col min="5145" max="5376" width="9.140625" style="9"/>
    <col min="5377" max="5377" width="3.85546875" style="9" customWidth="1"/>
    <col min="5378" max="5378" width="15.42578125" style="9" customWidth="1"/>
    <col min="5379" max="5400" width="4.140625" style="9" customWidth="1"/>
    <col min="5401" max="5632" width="9.140625" style="9"/>
    <col min="5633" max="5633" width="3.85546875" style="9" customWidth="1"/>
    <col min="5634" max="5634" width="15.42578125" style="9" customWidth="1"/>
    <col min="5635" max="5656" width="4.140625" style="9" customWidth="1"/>
    <col min="5657" max="5888" width="9.140625" style="9"/>
    <col min="5889" max="5889" width="3.85546875" style="9" customWidth="1"/>
    <col min="5890" max="5890" width="15.42578125" style="9" customWidth="1"/>
    <col min="5891" max="5912" width="4.140625" style="9" customWidth="1"/>
    <col min="5913" max="6144" width="9.140625" style="9"/>
    <col min="6145" max="6145" width="3.85546875" style="9" customWidth="1"/>
    <col min="6146" max="6146" width="15.42578125" style="9" customWidth="1"/>
    <col min="6147" max="6168" width="4.140625" style="9" customWidth="1"/>
    <col min="6169" max="6400" width="9.140625" style="9"/>
    <col min="6401" max="6401" width="3.85546875" style="9" customWidth="1"/>
    <col min="6402" max="6402" width="15.42578125" style="9" customWidth="1"/>
    <col min="6403" max="6424" width="4.140625" style="9" customWidth="1"/>
    <col min="6425" max="6656" width="9.140625" style="9"/>
    <col min="6657" max="6657" width="3.85546875" style="9" customWidth="1"/>
    <col min="6658" max="6658" width="15.42578125" style="9" customWidth="1"/>
    <col min="6659" max="6680" width="4.140625" style="9" customWidth="1"/>
    <col min="6681" max="6912" width="9.140625" style="9"/>
    <col min="6913" max="6913" width="3.85546875" style="9" customWidth="1"/>
    <col min="6914" max="6914" width="15.42578125" style="9" customWidth="1"/>
    <col min="6915" max="6936" width="4.140625" style="9" customWidth="1"/>
    <col min="6937" max="7168" width="9.140625" style="9"/>
    <col min="7169" max="7169" width="3.85546875" style="9" customWidth="1"/>
    <col min="7170" max="7170" width="15.42578125" style="9" customWidth="1"/>
    <col min="7171" max="7192" width="4.140625" style="9" customWidth="1"/>
    <col min="7193" max="7424" width="9.140625" style="9"/>
    <col min="7425" max="7425" width="3.85546875" style="9" customWidth="1"/>
    <col min="7426" max="7426" width="15.42578125" style="9" customWidth="1"/>
    <col min="7427" max="7448" width="4.140625" style="9" customWidth="1"/>
    <col min="7449" max="7680" width="9.140625" style="9"/>
    <col min="7681" max="7681" width="3.85546875" style="9" customWidth="1"/>
    <col min="7682" max="7682" width="15.42578125" style="9" customWidth="1"/>
    <col min="7683" max="7704" width="4.140625" style="9" customWidth="1"/>
    <col min="7705" max="7936" width="9.140625" style="9"/>
    <col min="7937" max="7937" width="3.85546875" style="9" customWidth="1"/>
    <col min="7938" max="7938" width="15.42578125" style="9" customWidth="1"/>
    <col min="7939" max="7960" width="4.140625" style="9" customWidth="1"/>
    <col min="7961" max="8192" width="9.140625" style="9"/>
    <col min="8193" max="8193" width="3.85546875" style="9" customWidth="1"/>
    <col min="8194" max="8194" width="15.42578125" style="9" customWidth="1"/>
    <col min="8195" max="8216" width="4.140625" style="9" customWidth="1"/>
    <col min="8217" max="8448" width="9.140625" style="9"/>
    <col min="8449" max="8449" width="3.85546875" style="9" customWidth="1"/>
    <col min="8450" max="8450" width="15.42578125" style="9" customWidth="1"/>
    <col min="8451" max="8472" width="4.140625" style="9" customWidth="1"/>
    <col min="8473" max="8704" width="9.140625" style="9"/>
    <col min="8705" max="8705" width="3.85546875" style="9" customWidth="1"/>
    <col min="8706" max="8706" width="15.42578125" style="9" customWidth="1"/>
    <col min="8707" max="8728" width="4.140625" style="9" customWidth="1"/>
    <col min="8729" max="8960" width="9.140625" style="9"/>
    <col min="8961" max="8961" width="3.85546875" style="9" customWidth="1"/>
    <col min="8962" max="8962" width="15.42578125" style="9" customWidth="1"/>
    <col min="8963" max="8984" width="4.140625" style="9" customWidth="1"/>
    <col min="8985" max="9216" width="9.140625" style="9"/>
    <col min="9217" max="9217" width="3.85546875" style="9" customWidth="1"/>
    <col min="9218" max="9218" width="15.42578125" style="9" customWidth="1"/>
    <col min="9219" max="9240" width="4.140625" style="9" customWidth="1"/>
    <col min="9241" max="9472" width="9.140625" style="9"/>
    <col min="9473" max="9473" width="3.85546875" style="9" customWidth="1"/>
    <col min="9474" max="9474" width="15.42578125" style="9" customWidth="1"/>
    <col min="9475" max="9496" width="4.140625" style="9" customWidth="1"/>
    <col min="9497" max="9728" width="9.140625" style="9"/>
    <col min="9729" max="9729" width="3.85546875" style="9" customWidth="1"/>
    <col min="9730" max="9730" width="15.42578125" style="9" customWidth="1"/>
    <col min="9731" max="9752" width="4.140625" style="9" customWidth="1"/>
    <col min="9753" max="9984" width="9.140625" style="9"/>
    <col min="9985" max="9985" width="3.85546875" style="9" customWidth="1"/>
    <col min="9986" max="9986" width="15.42578125" style="9" customWidth="1"/>
    <col min="9987" max="10008" width="4.140625" style="9" customWidth="1"/>
    <col min="10009" max="10240" width="9.140625" style="9"/>
    <col min="10241" max="10241" width="3.85546875" style="9" customWidth="1"/>
    <col min="10242" max="10242" width="15.42578125" style="9" customWidth="1"/>
    <col min="10243" max="10264" width="4.140625" style="9" customWidth="1"/>
    <col min="10265" max="10496" width="9.140625" style="9"/>
    <col min="10497" max="10497" width="3.85546875" style="9" customWidth="1"/>
    <col min="10498" max="10498" width="15.42578125" style="9" customWidth="1"/>
    <col min="10499" max="10520" width="4.140625" style="9" customWidth="1"/>
    <col min="10521" max="10752" width="9.140625" style="9"/>
    <col min="10753" max="10753" width="3.85546875" style="9" customWidth="1"/>
    <col min="10754" max="10754" width="15.42578125" style="9" customWidth="1"/>
    <col min="10755" max="10776" width="4.140625" style="9" customWidth="1"/>
    <col min="10777" max="11008" width="9.140625" style="9"/>
    <col min="11009" max="11009" width="3.85546875" style="9" customWidth="1"/>
    <col min="11010" max="11010" width="15.42578125" style="9" customWidth="1"/>
    <col min="11011" max="11032" width="4.140625" style="9" customWidth="1"/>
    <col min="11033" max="11264" width="9.140625" style="9"/>
    <col min="11265" max="11265" width="3.85546875" style="9" customWidth="1"/>
    <col min="11266" max="11266" width="15.42578125" style="9" customWidth="1"/>
    <col min="11267" max="11288" width="4.140625" style="9" customWidth="1"/>
    <col min="11289" max="11520" width="9.140625" style="9"/>
    <col min="11521" max="11521" width="3.85546875" style="9" customWidth="1"/>
    <col min="11522" max="11522" width="15.42578125" style="9" customWidth="1"/>
    <col min="11523" max="11544" width="4.140625" style="9" customWidth="1"/>
    <col min="11545" max="11776" width="9.140625" style="9"/>
    <col min="11777" max="11777" width="3.85546875" style="9" customWidth="1"/>
    <col min="11778" max="11778" width="15.42578125" style="9" customWidth="1"/>
    <col min="11779" max="11800" width="4.140625" style="9" customWidth="1"/>
    <col min="11801" max="12032" width="9.140625" style="9"/>
    <col min="12033" max="12033" width="3.85546875" style="9" customWidth="1"/>
    <col min="12034" max="12034" width="15.42578125" style="9" customWidth="1"/>
    <col min="12035" max="12056" width="4.140625" style="9" customWidth="1"/>
    <col min="12057" max="12288" width="9.140625" style="9"/>
    <col min="12289" max="12289" width="3.85546875" style="9" customWidth="1"/>
    <col min="12290" max="12290" width="15.42578125" style="9" customWidth="1"/>
    <col min="12291" max="12312" width="4.140625" style="9" customWidth="1"/>
    <col min="12313" max="12544" width="9.140625" style="9"/>
    <col min="12545" max="12545" width="3.85546875" style="9" customWidth="1"/>
    <col min="12546" max="12546" width="15.42578125" style="9" customWidth="1"/>
    <col min="12547" max="12568" width="4.140625" style="9" customWidth="1"/>
    <col min="12569" max="12800" width="9.140625" style="9"/>
    <col min="12801" max="12801" width="3.85546875" style="9" customWidth="1"/>
    <col min="12802" max="12802" width="15.42578125" style="9" customWidth="1"/>
    <col min="12803" max="12824" width="4.140625" style="9" customWidth="1"/>
    <col min="12825" max="13056" width="9.140625" style="9"/>
    <col min="13057" max="13057" width="3.85546875" style="9" customWidth="1"/>
    <col min="13058" max="13058" width="15.42578125" style="9" customWidth="1"/>
    <col min="13059" max="13080" width="4.140625" style="9" customWidth="1"/>
    <col min="13081" max="13312" width="9.140625" style="9"/>
    <col min="13313" max="13313" width="3.85546875" style="9" customWidth="1"/>
    <col min="13314" max="13314" width="15.42578125" style="9" customWidth="1"/>
    <col min="13315" max="13336" width="4.140625" style="9" customWidth="1"/>
    <col min="13337" max="13568" width="9.140625" style="9"/>
    <col min="13569" max="13569" width="3.85546875" style="9" customWidth="1"/>
    <col min="13570" max="13570" width="15.42578125" style="9" customWidth="1"/>
    <col min="13571" max="13592" width="4.140625" style="9" customWidth="1"/>
    <col min="13593" max="13824" width="9.140625" style="9"/>
    <col min="13825" max="13825" width="3.85546875" style="9" customWidth="1"/>
    <col min="13826" max="13826" width="15.42578125" style="9" customWidth="1"/>
    <col min="13827" max="13848" width="4.140625" style="9" customWidth="1"/>
    <col min="13849" max="14080" width="9.140625" style="9"/>
    <col min="14081" max="14081" width="3.85546875" style="9" customWidth="1"/>
    <col min="14082" max="14082" width="15.42578125" style="9" customWidth="1"/>
    <col min="14083" max="14104" width="4.140625" style="9" customWidth="1"/>
    <col min="14105" max="14336" width="9.140625" style="9"/>
    <col min="14337" max="14337" width="3.85546875" style="9" customWidth="1"/>
    <col min="14338" max="14338" width="15.42578125" style="9" customWidth="1"/>
    <col min="14339" max="14360" width="4.140625" style="9" customWidth="1"/>
    <col min="14361" max="14592" width="9.140625" style="9"/>
    <col min="14593" max="14593" width="3.85546875" style="9" customWidth="1"/>
    <col min="14594" max="14594" width="15.42578125" style="9" customWidth="1"/>
    <col min="14595" max="14616" width="4.140625" style="9" customWidth="1"/>
    <col min="14617" max="14848" width="9.140625" style="9"/>
    <col min="14849" max="14849" width="3.85546875" style="9" customWidth="1"/>
    <col min="14850" max="14850" width="15.42578125" style="9" customWidth="1"/>
    <col min="14851" max="14872" width="4.140625" style="9" customWidth="1"/>
    <col min="14873" max="15104" width="9.140625" style="9"/>
    <col min="15105" max="15105" width="3.85546875" style="9" customWidth="1"/>
    <col min="15106" max="15106" width="15.42578125" style="9" customWidth="1"/>
    <col min="15107" max="15128" width="4.140625" style="9" customWidth="1"/>
    <col min="15129" max="15360" width="9.140625" style="9"/>
    <col min="15361" max="15361" width="3.85546875" style="9" customWidth="1"/>
    <col min="15362" max="15362" width="15.42578125" style="9" customWidth="1"/>
    <col min="15363" max="15384" width="4.140625" style="9" customWidth="1"/>
    <col min="15385" max="15616" width="9.140625" style="9"/>
    <col min="15617" max="15617" width="3.85546875" style="9" customWidth="1"/>
    <col min="15618" max="15618" width="15.42578125" style="9" customWidth="1"/>
    <col min="15619" max="15640" width="4.140625" style="9" customWidth="1"/>
    <col min="15641" max="15872" width="9.140625" style="9"/>
    <col min="15873" max="15873" width="3.85546875" style="9" customWidth="1"/>
    <col min="15874" max="15874" width="15.42578125" style="9" customWidth="1"/>
    <col min="15875" max="15896" width="4.140625" style="9" customWidth="1"/>
    <col min="15897" max="16128" width="9.140625" style="9"/>
    <col min="16129" max="16129" width="3.85546875" style="9" customWidth="1"/>
    <col min="16130" max="16130" width="15.42578125" style="9" customWidth="1"/>
    <col min="16131" max="16152" width="4.140625" style="9" customWidth="1"/>
    <col min="16153" max="16384" width="9.140625" style="9"/>
  </cols>
  <sheetData>
    <row r="1" spans="1:25" x14ac:dyDescent="0.15">
      <c r="B1" s="102" t="s">
        <v>0</v>
      </c>
      <c r="C1" s="102"/>
      <c r="D1" s="102"/>
      <c r="E1" s="102"/>
      <c r="F1" s="102"/>
      <c r="G1" s="102"/>
      <c r="H1" s="102"/>
      <c r="I1" s="102"/>
      <c r="J1" s="102"/>
      <c r="L1" s="10"/>
      <c r="M1" s="103" t="s">
        <v>172</v>
      </c>
      <c r="N1" s="103"/>
      <c r="O1" s="103"/>
      <c r="P1" s="103"/>
      <c r="Q1" s="103"/>
      <c r="R1" s="103" t="s">
        <v>2</v>
      </c>
      <c r="S1" s="103"/>
      <c r="T1" s="103"/>
      <c r="U1" s="103"/>
      <c r="V1" s="103"/>
    </row>
    <row r="2" spans="1:25" x14ac:dyDescent="0.15">
      <c r="B2" s="11" t="s">
        <v>3</v>
      </c>
      <c r="C2" s="12">
        <v>1</v>
      </c>
      <c r="D2" s="12">
        <v>1</v>
      </c>
      <c r="E2" s="13"/>
      <c r="F2" s="13"/>
      <c r="G2" s="13"/>
      <c r="H2" s="13"/>
      <c r="I2" s="13"/>
      <c r="J2" s="13"/>
      <c r="P2" s="104">
        <v>43024</v>
      </c>
      <c r="Q2" s="104"/>
      <c r="R2" s="104"/>
      <c r="S2" s="104"/>
      <c r="T2" s="13"/>
      <c r="U2" s="13"/>
      <c r="V2" s="13"/>
    </row>
    <row r="3" spans="1:25" x14ac:dyDescent="0.15">
      <c r="A3" s="105"/>
      <c r="B3" s="106"/>
      <c r="C3" s="109" t="s">
        <v>4</v>
      </c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1"/>
      <c r="W3" s="14"/>
      <c r="X3" s="14"/>
      <c r="Y3" s="15"/>
    </row>
    <row r="4" spans="1:25" ht="67.5" thickBot="1" x14ac:dyDescent="0.2">
      <c r="A4" s="107"/>
      <c r="B4" s="108"/>
      <c r="C4" s="16" t="s">
        <v>26</v>
      </c>
      <c r="D4" s="17" t="s">
        <v>29</v>
      </c>
      <c r="E4" s="18" t="s">
        <v>30</v>
      </c>
      <c r="F4" s="18" t="s">
        <v>25</v>
      </c>
      <c r="G4" s="18" t="s">
        <v>77</v>
      </c>
      <c r="H4" s="18" t="s">
        <v>66</v>
      </c>
      <c r="I4" s="19" t="s">
        <v>31</v>
      </c>
      <c r="J4" s="18" t="s">
        <v>32</v>
      </c>
      <c r="K4" s="18" t="s">
        <v>75</v>
      </c>
      <c r="L4" s="18" t="s">
        <v>33</v>
      </c>
      <c r="M4" s="18" t="s">
        <v>34</v>
      </c>
      <c r="N4" s="19" t="s">
        <v>35</v>
      </c>
      <c r="O4" s="18" t="s">
        <v>36</v>
      </c>
      <c r="P4" s="18" t="s">
        <v>96</v>
      </c>
      <c r="Q4" s="18" t="s">
        <v>59</v>
      </c>
      <c r="R4" s="18" t="s">
        <v>97</v>
      </c>
      <c r="S4" s="18" t="s">
        <v>37</v>
      </c>
      <c r="T4" s="18" t="s">
        <v>73</v>
      </c>
      <c r="U4" s="19" t="s">
        <v>98</v>
      </c>
      <c r="V4" s="20" t="s">
        <v>58</v>
      </c>
      <c r="W4" s="17"/>
      <c r="X4" s="17"/>
      <c r="Y4" s="15"/>
    </row>
    <row r="5" spans="1:25" ht="11.25" customHeight="1" x14ac:dyDescent="0.15">
      <c r="A5" s="112" t="s">
        <v>5</v>
      </c>
      <c r="B5" s="21" t="s">
        <v>24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>
        <v>70</v>
      </c>
      <c r="Q5" s="22">
        <v>50</v>
      </c>
      <c r="R5" s="22"/>
      <c r="S5" s="22"/>
      <c r="T5" s="22"/>
      <c r="U5" s="22"/>
      <c r="V5" s="23"/>
      <c r="W5" s="23"/>
      <c r="X5" s="23"/>
      <c r="Y5" s="15"/>
    </row>
    <row r="6" spans="1:25" x14ac:dyDescent="0.15">
      <c r="A6" s="113"/>
      <c r="B6" s="24" t="s">
        <v>94</v>
      </c>
      <c r="C6" s="25"/>
      <c r="D6" s="25"/>
      <c r="E6" s="25">
        <v>5</v>
      </c>
      <c r="F6" s="25"/>
      <c r="G6" s="25">
        <v>1</v>
      </c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6"/>
      <c r="W6" s="26"/>
      <c r="X6" s="26"/>
      <c r="Y6" s="15"/>
    </row>
    <row r="7" spans="1:25" x14ac:dyDescent="0.15">
      <c r="A7" s="113"/>
      <c r="B7" s="24" t="s">
        <v>25</v>
      </c>
      <c r="C7" s="25"/>
      <c r="D7" s="25"/>
      <c r="E7" s="25"/>
      <c r="F7" s="25">
        <v>7</v>
      </c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6"/>
      <c r="W7" s="26"/>
      <c r="X7" s="26"/>
      <c r="Y7" s="15"/>
    </row>
    <row r="8" spans="1:25" ht="11.25" thickBot="1" x14ac:dyDescent="0.2">
      <c r="A8" s="114"/>
      <c r="B8" s="27" t="s">
        <v>26</v>
      </c>
      <c r="C8" s="28">
        <v>40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9"/>
      <c r="W8" s="29"/>
      <c r="X8" s="29"/>
      <c r="Y8" s="15"/>
    </row>
    <row r="9" spans="1:25" ht="11.25" customHeight="1" x14ac:dyDescent="0.15">
      <c r="A9" s="112" t="s">
        <v>6</v>
      </c>
      <c r="B9" s="21" t="s">
        <v>95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>
        <v>30</v>
      </c>
      <c r="S9" s="22"/>
      <c r="T9" s="22"/>
      <c r="U9" s="22">
        <v>40</v>
      </c>
      <c r="V9" s="23"/>
      <c r="W9" s="23"/>
      <c r="X9" s="23"/>
      <c r="Y9" s="15"/>
    </row>
    <row r="10" spans="1:25" x14ac:dyDescent="0.15">
      <c r="A10" s="113"/>
      <c r="B10" s="30" t="s">
        <v>27</v>
      </c>
      <c r="C10" s="25"/>
      <c r="D10" s="25"/>
      <c r="E10" s="25">
        <v>7</v>
      </c>
      <c r="F10" s="25"/>
      <c r="G10" s="25"/>
      <c r="H10" s="25"/>
      <c r="I10" s="25">
        <v>10</v>
      </c>
      <c r="J10" s="25">
        <v>20</v>
      </c>
      <c r="K10" s="25">
        <v>50</v>
      </c>
      <c r="L10" s="25">
        <v>25</v>
      </c>
      <c r="M10" s="25">
        <v>5</v>
      </c>
      <c r="N10" s="25"/>
      <c r="O10" s="25"/>
      <c r="P10" s="25"/>
      <c r="Q10" s="25"/>
      <c r="R10" s="25">
        <v>3</v>
      </c>
      <c r="S10" s="25">
        <v>5</v>
      </c>
      <c r="T10" s="25"/>
      <c r="U10" s="25">
        <v>3</v>
      </c>
      <c r="V10" s="26"/>
      <c r="W10" s="26"/>
      <c r="X10" s="26"/>
      <c r="Y10" s="15"/>
    </row>
    <row r="11" spans="1:25" x14ac:dyDescent="0.15">
      <c r="A11" s="113"/>
      <c r="B11" s="30" t="s">
        <v>26</v>
      </c>
      <c r="C11" s="25">
        <v>50</v>
      </c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6"/>
      <c r="W11" s="26"/>
      <c r="X11" s="26"/>
      <c r="Y11" s="15"/>
    </row>
    <row r="12" spans="1:25" ht="11.25" thickBot="1" x14ac:dyDescent="0.2">
      <c r="A12" s="114"/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9"/>
      <c r="W12" s="29"/>
      <c r="X12" s="29"/>
      <c r="Y12" s="15"/>
    </row>
    <row r="13" spans="1:25" ht="11.25" customHeight="1" x14ac:dyDescent="0.15">
      <c r="A13" s="112" t="s">
        <v>7</v>
      </c>
      <c r="B13" s="21" t="s">
        <v>99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>
        <v>50</v>
      </c>
      <c r="O13" s="22"/>
      <c r="P13" s="22"/>
      <c r="Q13" s="22"/>
      <c r="R13" s="22"/>
      <c r="S13" s="22"/>
      <c r="T13" s="22">
        <v>20</v>
      </c>
      <c r="U13" s="22"/>
      <c r="V13" s="23"/>
      <c r="W13" s="23"/>
      <c r="X13" s="23"/>
      <c r="Y13" s="15"/>
    </row>
    <row r="14" spans="1:25" x14ac:dyDescent="0.15">
      <c r="A14" s="113"/>
      <c r="B14" s="24" t="s">
        <v>100</v>
      </c>
      <c r="C14" s="25"/>
      <c r="D14" s="25"/>
      <c r="E14" s="25"/>
      <c r="F14" s="25">
        <v>7</v>
      </c>
      <c r="G14" s="25"/>
      <c r="H14" s="25">
        <v>50</v>
      </c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6"/>
      <c r="W14" s="26"/>
      <c r="X14" s="26"/>
      <c r="Y14" s="15"/>
    </row>
    <row r="15" spans="1:25" x14ac:dyDescent="0.15">
      <c r="A15" s="113"/>
      <c r="B15" s="24" t="s">
        <v>28</v>
      </c>
      <c r="C15" s="25"/>
      <c r="D15" s="25">
        <v>15</v>
      </c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>
        <v>50</v>
      </c>
      <c r="P15" s="25"/>
      <c r="Q15" s="25"/>
      <c r="R15" s="25"/>
      <c r="S15" s="25"/>
      <c r="T15" s="25"/>
      <c r="U15" s="25"/>
      <c r="V15" s="26"/>
      <c r="W15" s="26"/>
      <c r="X15" s="26"/>
      <c r="Y15" s="15"/>
    </row>
    <row r="16" spans="1:25" ht="11.25" thickBot="1" x14ac:dyDescent="0.2">
      <c r="A16" s="115"/>
      <c r="B16" s="27" t="s">
        <v>26</v>
      </c>
      <c r="C16" s="28">
        <v>30</v>
      </c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9"/>
      <c r="W16" s="29"/>
      <c r="X16" s="29"/>
      <c r="Y16" s="15"/>
    </row>
    <row r="17" spans="1:25" ht="11.25" thickBot="1" x14ac:dyDescent="0.2">
      <c r="A17" s="1">
        <f>SUM(C2)</f>
        <v>1</v>
      </c>
      <c r="B17" s="2" t="s">
        <v>20</v>
      </c>
      <c r="C17" s="31">
        <f>SUM(C5:C12)</f>
        <v>90</v>
      </c>
      <c r="D17" s="31">
        <f t="shared" ref="D17:X17" si="0">SUM(D5:D12)</f>
        <v>0</v>
      </c>
      <c r="E17" s="31">
        <f t="shared" si="0"/>
        <v>12</v>
      </c>
      <c r="F17" s="31">
        <f t="shared" si="0"/>
        <v>7</v>
      </c>
      <c r="G17" s="31">
        <f t="shared" si="0"/>
        <v>1</v>
      </c>
      <c r="H17" s="31">
        <f t="shared" si="0"/>
        <v>0</v>
      </c>
      <c r="I17" s="31">
        <f t="shared" si="0"/>
        <v>10</v>
      </c>
      <c r="J17" s="31">
        <f t="shared" si="0"/>
        <v>20</v>
      </c>
      <c r="K17" s="31">
        <f t="shared" si="0"/>
        <v>50</v>
      </c>
      <c r="L17" s="31">
        <f t="shared" si="0"/>
        <v>25</v>
      </c>
      <c r="M17" s="31">
        <f t="shared" si="0"/>
        <v>5</v>
      </c>
      <c r="N17" s="31">
        <f t="shared" si="0"/>
        <v>0</v>
      </c>
      <c r="O17" s="31">
        <f t="shared" si="0"/>
        <v>0</v>
      </c>
      <c r="P17" s="31">
        <f t="shared" si="0"/>
        <v>70</v>
      </c>
      <c r="Q17" s="31">
        <f t="shared" si="0"/>
        <v>50</v>
      </c>
      <c r="R17" s="31">
        <f t="shared" si="0"/>
        <v>33</v>
      </c>
      <c r="S17" s="31">
        <f t="shared" si="0"/>
        <v>5</v>
      </c>
      <c r="T17" s="31">
        <f t="shared" si="0"/>
        <v>0</v>
      </c>
      <c r="U17" s="31">
        <f t="shared" si="0"/>
        <v>43</v>
      </c>
      <c r="V17" s="31">
        <f t="shared" si="0"/>
        <v>0</v>
      </c>
      <c r="W17" s="31">
        <f t="shared" si="0"/>
        <v>0</v>
      </c>
      <c r="X17" s="31">
        <f t="shared" si="0"/>
        <v>0</v>
      </c>
      <c r="Y17" s="15"/>
    </row>
    <row r="18" spans="1:25" x14ac:dyDescent="0.15">
      <c r="A18" s="3"/>
      <c r="B18" s="4" t="s">
        <v>21</v>
      </c>
      <c r="C18" s="33">
        <f>SUM(A17*C17)/1000</f>
        <v>0.09</v>
      </c>
      <c r="D18" s="33">
        <f>+(A17*D17)/1000</f>
        <v>0</v>
      </c>
      <c r="E18" s="33">
        <f>+(A17*E17)/1000</f>
        <v>1.2E-2</v>
      </c>
      <c r="F18" s="33">
        <f>+(A17*F17)/1000</f>
        <v>7.0000000000000001E-3</v>
      </c>
      <c r="G18" s="33">
        <f>+(A17*G17)</f>
        <v>1</v>
      </c>
      <c r="H18" s="33">
        <f>+(A17*H17)</f>
        <v>0</v>
      </c>
      <c r="I18" s="33">
        <f>+(A17*I17)/1000</f>
        <v>0.01</v>
      </c>
      <c r="J18" s="33">
        <f>+(A17*J17)/1000</f>
        <v>0.02</v>
      </c>
      <c r="K18" s="33">
        <f>+(A17*K17)/1000</f>
        <v>0.05</v>
      </c>
      <c r="L18" s="33">
        <f>+(A17*L17)/1000</f>
        <v>2.5000000000000001E-2</v>
      </c>
      <c r="M18" s="33">
        <f>+(A17*M17)/1000</f>
        <v>5.0000000000000001E-3</v>
      </c>
      <c r="N18" s="33">
        <f>+(A17*N17)/1000</f>
        <v>0</v>
      </c>
      <c r="O18" s="33">
        <f>+(A17*O17)/1000</f>
        <v>0</v>
      </c>
      <c r="P18" s="33">
        <f>+(A17*P17)/1000</f>
        <v>7.0000000000000007E-2</v>
      </c>
      <c r="Q18" s="33">
        <f>+(A17*Q17)/1000</f>
        <v>0.05</v>
      </c>
      <c r="R18" s="33">
        <f>+(A17*R17)/1000</f>
        <v>3.3000000000000002E-2</v>
      </c>
      <c r="S18" s="33">
        <f>+(A17*S17)/1000</f>
        <v>5.0000000000000001E-3</v>
      </c>
      <c r="T18" s="33">
        <f>+(A17*T17)/1000</f>
        <v>0</v>
      </c>
      <c r="U18" s="33">
        <f>+(A17*U17)/1000</f>
        <v>4.2999999999999997E-2</v>
      </c>
      <c r="V18" s="33">
        <f>+(A17*V17)/1000</f>
        <v>0</v>
      </c>
      <c r="W18" s="33">
        <f>+(A17*W17)/1000</f>
        <v>0</v>
      </c>
      <c r="X18" s="33">
        <f>+(A17*X17)/1000</f>
        <v>0</v>
      </c>
      <c r="Y18" s="15"/>
    </row>
    <row r="19" spans="1:25" x14ac:dyDescent="0.15">
      <c r="A19" s="1">
        <f>SUM(D2)</f>
        <v>1</v>
      </c>
      <c r="B19" s="4" t="s">
        <v>22</v>
      </c>
      <c r="C19" s="34">
        <f>SUM(C13:C16)</f>
        <v>30</v>
      </c>
      <c r="D19" s="34">
        <f t="shared" ref="D19:X19" si="1">SUM(D13:D16)</f>
        <v>15</v>
      </c>
      <c r="E19" s="34">
        <f t="shared" si="1"/>
        <v>0</v>
      </c>
      <c r="F19" s="34">
        <f t="shared" si="1"/>
        <v>7</v>
      </c>
      <c r="G19" s="34">
        <f t="shared" si="1"/>
        <v>0</v>
      </c>
      <c r="H19" s="34">
        <f t="shared" si="1"/>
        <v>50</v>
      </c>
      <c r="I19" s="34">
        <f t="shared" si="1"/>
        <v>0</v>
      </c>
      <c r="J19" s="34">
        <f t="shared" si="1"/>
        <v>0</v>
      </c>
      <c r="K19" s="34">
        <f t="shared" si="1"/>
        <v>0</v>
      </c>
      <c r="L19" s="34">
        <f t="shared" si="1"/>
        <v>0</v>
      </c>
      <c r="M19" s="34">
        <f t="shared" si="1"/>
        <v>0</v>
      </c>
      <c r="N19" s="34">
        <f t="shared" si="1"/>
        <v>50</v>
      </c>
      <c r="O19" s="34">
        <f t="shared" si="1"/>
        <v>50</v>
      </c>
      <c r="P19" s="34">
        <f t="shared" si="1"/>
        <v>0</v>
      </c>
      <c r="Q19" s="34">
        <f t="shared" si="1"/>
        <v>0</v>
      </c>
      <c r="R19" s="34">
        <f t="shared" si="1"/>
        <v>0</v>
      </c>
      <c r="S19" s="34">
        <f t="shared" si="1"/>
        <v>0</v>
      </c>
      <c r="T19" s="34">
        <f t="shared" si="1"/>
        <v>20</v>
      </c>
      <c r="U19" s="34">
        <f t="shared" si="1"/>
        <v>0</v>
      </c>
      <c r="V19" s="34">
        <f t="shared" si="1"/>
        <v>0</v>
      </c>
      <c r="W19" s="34">
        <f t="shared" si="1"/>
        <v>0</v>
      </c>
      <c r="X19" s="34">
        <f t="shared" si="1"/>
        <v>0</v>
      </c>
      <c r="Y19" s="15"/>
    </row>
    <row r="20" spans="1:25" ht="11.25" thickBot="1" x14ac:dyDescent="0.2">
      <c r="A20" s="5"/>
      <c r="B20" s="6" t="s">
        <v>23</v>
      </c>
      <c r="C20" s="36">
        <f>SUM(A19*C19)/1000</f>
        <v>0.03</v>
      </c>
      <c r="D20" s="36">
        <f>+(A19*D19)/1000</f>
        <v>1.4999999999999999E-2</v>
      </c>
      <c r="E20" s="36">
        <f>+(A19*E19)/1000</f>
        <v>0</v>
      </c>
      <c r="F20" s="36">
        <f>+(A19*F19)/1000</f>
        <v>7.0000000000000001E-3</v>
      </c>
      <c r="G20" s="36">
        <f>+(A19*G19)/1000</f>
        <v>0</v>
      </c>
      <c r="H20" s="36">
        <f>+(A19*H19)/1000</f>
        <v>0.05</v>
      </c>
      <c r="I20" s="36">
        <f>+(A19*I19)/1000</f>
        <v>0</v>
      </c>
      <c r="J20" s="36">
        <f>+(A19*J19)/1000</f>
        <v>0</v>
      </c>
      <c r="K20" s="36">
        <f>+(A19*K19)/1000</f>
        <v>0</v>
      </c>
      <c r="L20" s="36">
        <f>+(A19*L19)/1000</f>
        <v>0</v>
      </c>
      <c r="M20" s="36">
        <f>+(A19*M19)/1000</f>
        <v>0</v>
      </c>
      <c r="N20" s="36">
        <f>+(A19*N19)/1000</f>
        <v>0.05</v>
      </c>
      <c r="O20" s="36">
        <f>+(A19*O19)/1000</f>
        <v>0.05</v>
      </c>
      <c r="P20" s="36">
        <f>+(A19*P19)/1000</f>
        <v>0</v>
      </c>
      <c r="Q20" s="36">
        <f>+(A19*Q19)/1000</f>
        <v>0</v>
      </c>
      <c r="R20" s="36">
        <f>+(A19*R19)/1000</f>
        <v>0</v>
      </c>
      <c r="S20" s="36">
        <f>+(A19*S19)/1000</f>
        <v>0</v>
      </c>
      <c r="T20" s="36">
        <f>+(A19*T19)/1000</f>
        <v>0.02</v>
      </c>
      <c r="U20" s="36">
        <f>+(A19*U19)/1000</f>
        <v>0</v>
      </c>
      <c r="V20" s="36">
        <f>+(A19*V19)/1000</f>
        <v>0</v>
      </c>
      <c r="W20" s="37">
        <f>+(A19*W19)/1000</f>
        <v>0</v>
      </c>
      <c r="X20" s="37">
        <f>+(A19*X19)/1000</f>
        <v>0</v>
      </c>
      <c r="Y20" s="15"/>
    </row>
    <row r="21" spans="1:25" x14ac:dyDescent="0.15">
      <c r="A21" s="116" t="s">
        <v>8</v>
      </c>
      <c r="B21" s="117"/>
      <c r="C21" s="38">
        <f>+C20+C18</f>
        <v>0.12</v>
      </c>
      <c r="D21" s="38">
        <f t="shared" ref="D21:X21" si="2">+D20+D18</f>
        <v>1.4999999999999999E-2</v>
      </c>
      <c r="E21" s="38">
        <f t="shared" si="2"/>
        <v>1.2E-2</v>
      </c>
      <c r="F21" s="38">
        <f t="shared" si="2"/>
        <v>1.4E-2</v>
      </c>
      <c r="G21" s="38">
        <f t="shared" si="2"/>
        <v>1</v>
      </c>
      <c r="H21" s="38">
        <f t="shared" si="2"/>
        <v>0.05</v>
      </c>
      <c r="I21" s="38">
        <f t="shared" si="2"/>
        <v>0.01</v>
      </c>
      <c r="J21" s="38">
        <f t="shared" si="2"/>
        <v>0.02</v>
      </c>
      <c r="K21" s="38">
        <f t="shared" si="2"/>
        <v>0.05</v>
      </c>
      <c r="L21" s="38">
        <f t="shared" si="2"/>
        <v>2.5000000000000001E-2</v>
      </c>
      <c r="M21" s="38">
        <f t="shared" si="2"/>
        <v>5.0000000000000001E-3</v>
      </c>
      <c r="N21" s="38">
        <f t="shared" si="2"/>
        <v>0.05</v>
      </c>
      <c r="O21" s="38">
        <f t="shared" si="2"/>
        <v>0.05</v>
      </c>
      <c r="P21" s="38">
        <f t="shared" si="2"/>
        <v>7.0000000000000007E-2</v>
      </c>
      <c r="Q21" s="38">
        <f t="shared" si="2"/>
        <v>0.05</v>
      </c>
      <c r="R21" s="38">
        <f t="shared" si="2"/>
        <v>3.3000000000000002E-2</v>
      </c>
      <c r="S21" s="38">
        <f t="shared" si="2"/>
        <v>5.0000000000000001E-3</v>
      </c>
      <c r="T21" s="38">
        <f t="shared" si="2"/>
        <v>0.02</v>
      </c>
      <c r="U21" s="38">
        <f t="shared" si="2"/>
        <v>4.2999999999999997E-2</v>
      </c>
      <c r="V21" s="38">
        <f t="shared" si="2"/>
        <v>0</v>
      </c>
      <c r="W21" s="39">
        <f t="shared" si="2"/>
        <v>0</v>
      </c>
      <c r="X21" s="39">
        <f t="shared" si="2"/>
        <v>0</v>
      </c>
      <c r="Y21" s="15"/>
    </row>
    <row r="22" spans="1:25" x14ac:dyDescent="0.15">
      <c r="A22" s="109" t="s">
        <v>9</v>
      </c>
      <c r="B22" s="111"/>
      <c r="C22" s="40">
        <v>262</v>
      </c>
      <c r="D22" s="40">
        <v>608</v>
      </c>
      <c r="E22" s="40">
        <v>2948</v>
      </c>
      <c r="F22" s="40">
        <v>1650</v>
      </c>
      <c r="G22" s="40">
        <v>57</v>
      </c>
      <c r="H22" s="40">
        <v>154</v>
      </c>
      <c r="I22" s="40">
        <v>187</v>
      </c>
      <c r="J22" s="40">
        <v>390</v>
      </c>
      <c r="K22" s="40">
        <v>1550</v>
      </c>
      <c r="L22" s="40">
        <v>153</v>
      </c>
      <c r="M22" s="40">
        <v>238</v>
      </c>
      <c r="N22" s="40">
        <v>330</v>
      </c>
      <c r="O22" s="40">
        <v>268</v>
      </c>
      <c r="P22" s="40">
        <v>300</v>
      </c>
      <c r="Q22" s="40">
        <v>350</v>
      </c>
      <c r="R22" s="40">
        <v>198</v>
      </c>
      <c r="S22" s="40">
        <v>147</v>
      </c>
      <c r="T22" s="40">
        <v>708</v>
      </c>
      <c r="U22" s="40">
        <v>208</v>
      </c>
      <c r="V22" s="40">
        <v>112</v>
      </c>
      <c r="W22" s="41"/>
      <c r="X22" s="41"/>
      <c r="Y22" s="15"/>
    </row>
    <row r="23" spans="1:25" x14ac:dyDescent="0.15">
      <c r="A23" s="7">
        <f>SUM(A17)</f>
        <v>1</v>
      </c>
      <c r="B23" s="8" t="s">
        <v>10</v>
      </c>
      <c r="C23" s="42">
        <f>SUM(C18*C22)</f>
        <v>23.58</v>
      </c>
      <c r="D23" s="42">
        <f t="shared" ref="D23:X23" si="3">SUM(D18*D22)</f>
        <v>0</v>
      </c>
      <c r="E23" s="42">
        <f t="shared" si="3"/>
        <v>35.375999999999998</v>
      </c>
      <c r="F23" s="42">
        <f t="shared" si="3"/>
        <v>11.55</v>
      </c>
      <c r="G23" s="42">
        <f t="shared" si="3"/>
        <v>57</v>
      </c>
      <c r="H23" s="42">
        <f t="shared" si="3"/>
        <v>0</v>
      </c>
      <c r="I23" s="42">
        <f t="shared" si="3"/>
        <v>1.87</v>
      </c>
      <c r="J23" s="42">
        <f t="shared" si="3"/>
        <v>7.8</v>
      </c>
      <c r="K23" s="42">
        <f t="shared" si="3"/>
        <v>77.5</v>
      </c>
      <c r="L23" s="42">
        <f t="shared" si="3"/>
        <v>3.8250000000000002</v>
      </c>
      <c r="M23" s="42">
        <f t="shared" si="3"/>
        <v>1.19</v>
      </c>
      <c r="N23" s="42">
        <f t="shared" si="3"/>
        <v>0</v>
      </c>
      <c r="O23" s="42">
        <f t="shared" si="3"/>
        <v>0</v>
      </c>
      <c r="P23" s="42">
        <f t="shared" si="3"/>
        <v>21.000000000000004</v>
      </c>
      <c r="Q23" s="42">
        <f t="shared" si="3"/>
        <v>17.5</v>
      </c>
      <c r="R23" s="42">
        <f t="shared" si="3"/>
        <v>6.5340000000000007</v>
      </c>
      <c r="S23" s="42">
        <f t="shared" si="3"/>
        <v>0.73499999999999999</v>
      </c>
      <c r="T23" s="42">
        <f t="shared" si="3"/>
        <v>0</v>
      </c>
      <c r="U23" s="42">
        <f t="shared" si="3"/>
        <v>8.9439999999999991</v>
      </c>
      <c r="V23" s="42">
        <f t="shared" si="3"/>
        <v>0</v>
      </c>
      <c r="W23" s="42">
        <f t="shared" si="3"/>
        <v>0</v>
      </c>
      <c r="X23" s="42">
        <f t="shared" si="3"/>
        <v>0</v>
      </c>
      <c r="Y23" s="43">
        <f>SUM(C23:X23)</f>
        <v>274.40400000000005</v>
      </c>
    </row>
    <row r="24" spans="1:25" x14ac:dyDescent="0.15">
      <c r="A24" s="7">
        <f>SUM(A19)</f>
        <v>1</v>
      </c>
      <c r="B24" s="8" t="s">
        <v>10</v>
      </c>
      <c r="C24" s="42">
        <f>SUM(C20*C22)</f>
        <v>7.8599999999999994</v>
      </c>
      <c r="D24" s="42">
        <f t="shared" ref="D24:X24" si="4">SUM(D20*D22)</f>
        <v>9.1199999999999992</v>
      </c>
      <c r="E24" s="42">
        <f t="shared" si="4"/>
        <v>0</v>
      </c>
      <c r="F24" s="42">
        <f t="shared" si="4"/>
        <v>11.55</v>
      </c>
      <c r="G24" s="42">
        <f t="shared" si="4"/>
        <v>0</v>
      </c>
      <c r="H24" s="42">
        <f t="shared" si="4"/>
        <v>7.7</v>
      </c>
      <c r="I24" s="42">
        <f t="shared" si="4"/>
        <v>0</v>
      </c>
      <c r="J24" s="42">
        <f t="shared" si="4"/>
        <v>0</v>
      </c>
      <c r="K24" s="42">
        <f t="shared" si="4"/>
        <v>0</v>
      </c>
      <c r="L24" s="42">
        <f t="shared" si="4"/>
        <v>0</v>
      </c>
      <c r="M24" s="42">
        <f t="shared" si="4"/>
        <v>0</v>
      </c>
      <c r="N24" s="42">
        <f t="shared" si="4"/>
        <v>16.5</v>
      </c>
      <c r="O24" s="42">
        <f t="shared" si="4"/>
        <v>13.4</v>
      </c>
      <c r="P24" s="42">
        <f t="shared" si="4"/>
        <v>0</v>
      </c>
      <c r="Q24" s="42">
        <f t="shared" si="4"/>
        <v>0</v>
      </c>
      <c r="R24" s="42">
        <f t="shared" si="4"/>
        <v>0</v>
      </c>
      <c r="S24" s="42">
        <f t="shared" si="4"/>
        <v>0</v>
      </c>
      <c r="T24" s="42">
        <f t="shared" si="4"/>
        <v>14.16</v>
      </c>
      <c r="U24" s="42">
        <f t="shared" si="4"/>
        <v>0</v>
      </c>
      <c r="V24" s="42">
        <f t="shared" si="4"/>
        <v>0</v>
      </c>
      <c r="W24" s="42">
        <f t="shared" si="4"/>
        <v>0</v>
      </c>
      <c r="X24" s="42">
        <f t="shared" si="4"/>
        <v>0</v>
      </c>
      <c r="Y24" s="43">
        <f>SUM(C24:X24)</f>
        <v>80.289999999999992</v>
      </c>
    </row>
    <row r="25" spans="1:25" x14ac:dyDescent="0.15">
      <c r="A25" s="100" t="s">
        <v>11</v>
      </c>
      <c r="B25" s="101"/>
      <c r="C25" s="44">
        <f>SUM(C23:C24)</f>
        <v>31.439999999999998</v>
      </c>
      <c r="D25" s="44">
        <f t="shared" ref="D25:X25" si="5">SUM(D23:D24)</f>
        <v>9.1199999999999992</v>
      </c>
      <c r="E25" s="44">
        <f t="shared" si="5"/>
        <v>35.375999999999998</v>
      </c>
      <c r="F25" s="44">
        <f t="shared" si="5"/>
        <v>23.1</v>
      </c>
      <c r="G25" s="44">
        <f t="shared" si="5"/>
        <v>57</v>
      </c>
      <c r="H25" s="44">
        <f t="shared" si="5"/>
        <v>7.7</v>
      </c>
      <c r="I25" s="44">
        <f t="shared" si="5"/>
        <v>1.87</v>
      </c>
      <c r="J25" s="44">
        <f t="shared" si="5"/>
        <v>7.8</v>
      </c>
      <c r="K25" s="44">
        <f t="shared" si="5"/>
        <v>77.5</v>
      </c>
      <c r="L25" s="44">
        <f t="shared" si="5"/>
        <v>3.8250000000000002</v>
      </c>
      <c r="M25" s="44">
        <f t="shared" si="5"/>
        <v>1.19</v>
      </c>
      <c r="N25" s="44">
        <f t="shared" si="5"/>
        <v>16.5</v>
      </c>
      <c r="O25" s="44">
        <f t="shared" si="5"/>
        <v>13.4</v>
      </c>
      <c r="P25" s="44">
        <f t="shared" si="5"/>
        <v>21.000000000000004</v>
      </c>
      <c r="Q25" s="44">
        <f t="shared" si="5"/>
        <v>17.5</v>
      </c>
      <c r="R25" s="44">
        <f t="shared" si="5"/>
        <v>6.5340000000000007</v>
      </c>
      <c r="S25" s="44">
        <f t="shared" si="5"/>
        <v>0.73499999999999999</v>
      </c>
      <c r="T25" s="44">
        <f t="shared" si="5"/>
        <v>14.16</v>
      </c>
      <c r="U25" s="44">
        <f t="shared" si="5"/>
        <v>8.9439999999999991</v>
      </c>
      <c r="V25" s="44">
        <f t="shared" si="5"/>
        <v>0</v>
      </c>
      <c r="W25" s="44">
        <f t="shared" si="5"/>
        <v>0</v>
      </c>
      <c r="X25" s="44">
        <f t="shared" si="5"/>
        <v>0</v>
      </c>
      <c r="Y25" s="43">
        <f>SUM(C25:X25)</f>
        <v>354.69400000000002</v>
      </c>
    </row>
    <row r="26" spans="1:25" x14ac:dyDescent="0.1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7"/>
    </row>
    <row r="27" spans="1:25" s="49" customFormat="1" x14ac:dyDescent="0.1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7"/>
    </row>
    <row r="28" spans="1:25" x14ac:dyDescent="0.15">
      <c r="A28" s="118" t="s">
        <v>12</v>
      </c>
      <c r="B28" s="118"/>
      <c r="C28" s="50"/>
      <c r="H28" s="118" t="s">
        <v>13</v>
      </c>
      <c r="I28" s="118"/>
      <c r="J28" s="118"/>
      <c r="K28" s="118"/>
      <c r="P28" s="118" t="s">
        <v>14</v>
      </c>
      <c r="Q28" s="118"/>
      <c r="R28" s="118"/>
      <c r="S28" s="118"/>
    </row>
    <row r="31" spans="1:25" x14ac:dyDescent="0.15">
      <c r="B31" s="102" t="s">
        <v>0</v>
      </c>
      <c r="C31" s="102"/>
      <c r="D31" s="102"/>
      <c r="E31" s="102"/>
      <c r="F31" s="102"/>
      <c r="G31" s="102"/>
      <c r="H31" s="102"/>
      <c r="I31" s="102"/>
      <c r="J31" s="102"/>
      <c r="L31" s="10"/>
      <c r="M31" s="103" t="s">
        <v>1</v>
      </c>
      <c r="N31" s="103"/>
      <c r="O31" s="103"/>
      <c r="P31" s="103"/>
      <c r="Q31" s="103"/>
      <c r="R31" s="103" t="s">
        <v>15</v>
      </c>
      <c r="S31" s="103"/>
      <c r="T31" s="103"/>
      <c r="U31" s="103"/>
      <c r="V31" s="103"/>
    </row>
    <row r="32" spans="1:25" x14ac:dyDescent="0.15">
      <c r="B32" s="11" t="s">
        <v>3</v>
      </c>
      <c r="C32" s="12">
        <v>1</v>
      </c>
      <c r="D32" s="12">
        <v>1</v>
      </c>
      <c r="E32" s="13"/>
      <c r="F32" s="13"/>
      <c r="G32" s="13"/>
      <c r="H32" s="13"/>
      <c r="I32" s="13"/>
      <c r="J32" s="13"/>
      <c r="P32" s="104">
        <v>43024</v>
      </c>
      <c r="Q32" s="104"/>
      <c r="R32" s="104"/>
      <c r="S32" s="104"/>
      <c r="T32" s="59"/>
      <c r="U32" s="13"/>
      <c r="V32" s="13"/>
    </row>
    <row r="33" spans="1:25" x14ac:dyDescent="0.15">
      <c r="A33" s="105"/>
      <c r="B33" s="106"/>
      <c r="C33" s="109" t="s">
        <v>4</v>
      </c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1"/>
      <c r="W33" s="14"/>
      <c r="X33" s="14"/>
      <c r="Y33" s="15"/>
    </row>
    <row r="34" spans="1:25" ht="70.5" thickBot="1" x14ac:dyDescent="0.2">
      <c r="A34" s="107"/>
      <c r="B34" s="108"/>
      <c r="C34" s="16" t="s">
        <v>46</v>
      </c>
      <c r="D34" s="18" t="s">
        <v>54</v>
      </c>
      <c r="E34" s="18" t="s">
        <v>51</v>
      </c>
      <c r="F34" s="18" t="s">
        <v>42</v>
      </c>
      <c r="G34" s="18" t="s">
        <v>98</v>
      </c>
      <c r="H34" s="18" t="s">
        <v>66</v>
      </c>
      <c r="I34" s="18" t="s">
        <v>56</v>
      </c>
      <c r="J34" s="18" t="s">
        <v>58</v>
      </c>
      <c r="K34" s="18" t="s">
        <v>96</v>
      </c>
      <c r="L34" s="18" t="s">
        <v>53</v>
      </c>
      <c r="M34" s="18" t="s">
        <v>57</v>
      </c>
      <c r="N34" s="18" t="s">
        <v>47</v>
      </c>
      <c r="O34" s="18" t="s">
        <v>128</v>
      </c>
      <c r="P34" s="18"/>
      <c r="Q34" s="18"/>
      <c r="R34" s="18"/>
      <c r="S34" s="18"/>
      <c r="T34" s="18"/>
      <c r="U34" s="18"/>
      <c r="V34" s="17"/>
      <c r="W34" s="17"/>
      <c r="X34" s="17"/>
      <c r="Y34" s="15"/>
    </row>
    <row r="35" spans="1:25" ht="11.25" customHeight="1" x14ac:dyDescent="0.15">
      <c r="A35" s="112" t="s">
        <v>5</v>
      </c>
      <c r="B35" s="60" t="s">
        <v>49</v>
      </c>
      <c r="C35" s="22"/>
      <c r="D35" s="22"/>
      <c r="E35" s="22"/>
      <c r="F35" s="22"/>
      <c r="G35" s="22"/>
      <c r="H35" s="22"/>
      <c r="I35" s="22"/>
      <c r="J35" s="22"/>
      <c r="K35" s="22">
        <v>70</v>
      </c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3"/>
      <c r="W35" s="23"/>
      <c r="X35" s="23"/>
      <c r="Y35" s="15"/>
    </row>
    <row r="36" spans="1:25" x14ac:dyDescent="0.15">
      <c r="A36" s="113"/>
      <c r="B36" s="24" t="s">
        <v>50</v>
      </c>
      <c r="C36" s="25"/>
      <c r="D36" s="25">
        <v>2</v>
      </c>
      <c r="E36" s="25"/>
      <c r="F36" s="25">
        <v>60</v>
      </c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6"/>
      <c r="W36" s="26"/>
      <c r="X36" s="26"/>
      <c r="Y36" s="15"/>
    </row>
    <row r="37" spans="1:25" x14ac:dyDescent="0.15">
      <c r="A37" s="113"/>
      <c r="B37" s="24" t="s">
        <v>51</v>
      </c>
      <c r="C37" s="25"/>
      <c r="D37" s="25"/>
      <c r="E37" s="25">
        <v>20</v>
      </c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6"/>
      <c r="W37" s="26"/>
      <c r="X37" s="26"/>
      <c r="Y37" s="15"/>
    </row>
    <row r="38" spans="1:25" ht="11.25" thickBot="1" x14ac:dyDescent="0.2">
      <c r="A38" s="114"/>
      <c r="B38" s="27" t="s">
        <v>46</v>
      </c>
      <c r="C38" s="28">
        <v>80</v>
      </c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9"/>
      <c r="W38" s="29"/>
      <c r="X38" s="29"/>
      <c r="Y38" s="15"/>
    </row>
    <row r="39" spans="1:25" ht="11.25" customHeight="1" x14ac:dyDescent="0.15">
      <c r="A39" s="112" t="s">
        <v>6</v>
      </c>
      <c r="B39" s="21" t="s">
        <v>52</v>
      </c>
      <c r="C39" s="22"/>
      <c r="D39" s="22">
        <v>3</v>
      </c>
      <c r="E39" s="22"/>
      <c r="F39" s="22"/>
      <c r="G39" s="22">
        <v>40</v>
      </c>
      <c r="H39" s="22">
        <v>30</v>
      </c>
      <c r="I39" s="22">
        <v>10</v>
      </c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3"/>
      <c r="W39" s="23"/>
      <c r="X39" s="23"/>
      <c r="Y39" s="15"/>
    </row>
    <row r="40" spans="1:25" x14ac:dyDescent="0.15">
      <c r="A40" s="113"/>
      <c r="B40" s="24" t="s">
        <v>53</v>
      </c>
      <c r="C40" s="25"/>
      <c r="D40" s="25"/>
      <c r="E40" s="25"/>
      <c r="F40" s="25"/>
      <c r="G40" s="25"/>
      <c r="H40" s="25"/>
      <c r="I40" s="25"/>
      <c r="J40" s="25"/>
      <c r="K40" s="25"/>
      <c r="L40" s="25">
        <v>60</v>
      </c>
      <c r="M40" s="25"/>
      <c r="N40" s="25"/>
      <c r="O40" s="25"/>
      <c r="P40" s="25"/>
      <c r="Q40" s="25"/>
      <c r="R40" s="25"/>
      <c r="S40" s="25"/>
      <c r="T40" s="25"/>
      <c r="U40" s="25"/>
      <c r="V40" s="26"/>
      <c r="W40" s="26"/>
      <c r="X40" s="26"/>
      <c r="Y40" s="15"/>
    </row>
    <row r="41" spans="1:25" ht="23.25" customHeight="1" x14ac:dyDescent="0.15">
      <c r="A41" s="113"/>
      <c r="B41" s="30" t="s">
        <v>129</v>
      </c>
      <c r="C41" s="25"/>
      <c r="D41" s="25">
        <v>15</v>
      </c>
      <c r="E41" s="25"/>
      <c r="F41" s="25"/>
      <c r="G41" s="25"/>
      <c r="H41" s="25"/>
      <c r="I41" s="25"/>
      <c r="J41" s="25"/>
      <c r="K41" s="25"/>
      <c r="L41" s="25"/>
      <c r="M41" s="25">
        <v>60</v>
      </c>
      <c r="N41" s="25">
        <v>3</v>
      </c>
      <c r="O41" s="25">
        <v>40</v>
      </c>
      <c r="P41" s="25"/>
      <c r="Q41" s="25"/>
      <c r="R41" s="25"/>
      <c r="S41" s="25"/>
      <c r="T41" s="25"/>
      <c r="U41" s="25"/>
      <c r="V41" s="26"/>
      <c r="W41" s="26"/>
      <c r="X41" s="26"/>
      <c r="Y41" s="15"/>
    </row>
    <row r="42" spans="1:25" ht="11.25" thickBot="1" x14ac:dyDescent="0.2">
      <c r="A42" s="114"/>
      <c r="B42" s="27" t="s">
        <v>46</v>
      </c>
      <c r="C42" s="28">
        <v>60</v>
      </c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9"/>
      <c r="W42" s="29"/>
      <c r="X42" s="29"/>
      <c r="Y42" s="15"/>
    </row>
    <row r="43" spans="1:25" ht="11.25" customHeight="1" x14ac:dyDescent="0.15">
      <c r="A43" s="112" t="s">
        <v>7</v>
      </c>
      <c r="B43" s="51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3"/>
      <c r="W43" s="53"/>
      <c r="X43" s="53"/>
      <c r="Y43" s="15"/>
    </row>
    <row r="44" spans="1:25" x14ac:dyDescent="0.15">
      <c r="A44" s="113"/>
      <c r="B44" s="5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55"/>
      <c r="W44" s="55"/>
      <c r="X44" s="55"/>
      <c r="Y44" s="15"/>
    </row>
    <row r="45" spans="1:25" x14ac:dyDescent="0.15">
      <c r="A45" s="113"/>
      <c r="B45" s="5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55"/>
      <c r="W45" s="55"/>
      <c r="X45" s="55"/>
      <c r="Y45" s="15"/>
    </row>
    <row r="46" spans="1:25" ht="11.25" thickBot="1" x14ac:dyDescent="0.2">
      <c r="A46" s="115"/>
      <c r="B46" s="56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8"/>
      <c r="W46" s="58"/>
      <c r="X46" s="58"/>
      <c r="Y46" s="15"/>
    </row>
    <row r="47" spans="1:25" ht="11.25" thickBot="1" x14ac:dyDescent="0.2">
      <c r="A47" s="1">
        <f>SUM(C32)</f>
        <v>1</v>
      </c>
      <c r="B47" s="2" t="s">
        <v>16</v>
      </c>
      <c r="C47" s="31">
        <f>SUM(C35:C38)</f>
        <v>80</v>
      </c>
      <c r="D47" s="31">
        <f t="shared" ref="D47:X47" si="6">SUM(D35:D38)</f>
        <v>2</v>
      </c>
      <c r="E47" s="31">
        <f t="shared" si="6"/>
        <v>20</v>
      </c>
      <c r="F47" s="31">
        <f t="shared" si="6"/>
        <v>60</v>
      </c>
      <c r="G47" s="31">
        <f t="shared" si="6"/>
        <v>0</v>
      </c>
      <c r="H47" s="31">
        <f t="shared" si="6"/>
        <v>0</v>
      </c>
      <c r="I47" s="31">
        <f t="shared" si="6"/>
        <v>0</v>
      </c>
      <c r="J47" s="31">
        <f t="shared" si="6"/>
        <v>0</v>
      </c>
      <c r="K47" s="31">
        <f t="shared" si="6"/>
        <v>70</v>
      </c>
      <c r="L47" s="31">
        <f t="shared" si="6"/>
        <v>0</v>
      </c>
      <c r="M47" s="31">
        <f t="shared" si="6"/>
        <v>0</v>
      </c>
      <c r="N47" s="31">
        <f t="shared" si="6"/>
        <v>0</v>
      </c>
      <c r="O47" s="31">
        <f t="shared" si="6"/>
        <v>0</v>
      </c>
      <c r="P47" s="31">
        <f t="shared" si="6"/>
        <v>0</v>
      </c>
      <c r="Q47" s="31">
        <f t="shared" si="6"/>
        <v>0</v>
      </c>
      <c r="R47" s="31">
        <f t="shared" si="6"/>
        <v>0</v>
      </c>
      <c r="S47" s="31">
        <f t="shared" si="6"/>
        <v>0</v>
      </c>
      <c r="T47" s="31">
        <f t="shared" si="6"/>
        <v>0</v>
      </c>
      <c r="U47" s="31">
        <f t="shared" si="6"/>
        <v>0</v>
      </c>
      <c r="V47" s="31">
        <f t="shared" si="6"/>
        <v>0</v>
      </c>
      <c r="W47" s="31">
        <f t="shared" si="6"/>
        <v>0</v>
      </c>
      <c r="X47" s="31">
        <f t="shared" si="6"/>
        <v>0</v>
      </c>
      <c r="Y47" s="15"/>
    </row>
    <row r="48" spans="1:25" x14ac:dyDescent="0.15">
      <c r="A48" s="3"/>
      <c r="B48" s="4" t="s">
        <v>17</v>
      </c>
      <c r="C48" s="33">
        <f>SUM(A47*C47)/1000</f>
        <v>0.08</v>
      </c>
      <c r="D48" s="33">
        <f>+(A47*D47)/1000</f>
        <v>2E-3</v>
      </c>
      <c r="E48" s="33">
        <f>+(A47*E47)/1000</f>
        <v>0.02</v>
      </c>
      <c r="F48" s="33">
        <f>+(A47*F47)/1000</f>
        <v>0.06</v>
      </c>
      <c r="G48" s="33">
        <f>+(A47*G47)/1000</f>
        <v>0</v>
      </c>
      <c r="H48" s="33">
        <f>+(A47*H47)</f>
        <v>0</v>
      </c>
      <c r="I48" s="33">
        <f>+(A47*I47)/1000</f>
        <v>0</v>
      </c>
      <c r="J48" s="33">
        <f>+(A47*J47)/1000</f>
        <v>0</v>
      </c>
      <c r="K48" s="33">
        <f>+(A47*K47)/1000</f>
        <v>7.0000000000000007E-2</v>
      </c>
      <c r="L48" s="33">
        <f>+(A47*L47)/1000</f>
        <v>0</v>
      </c>
      <c r="M48" s="33">
        <f>+(A47*M47)/1000</f>
        <v>0</v>
      </c>
      <c r="N48" s="33">
        <f>+(A47*N47)/1000</f>
        <v>0</v>
      </c>
      <c r="O48" s="33">
        <f>+(A47*O47)/1000</f>
        <v>0</v>
      </c>
      <c r="P48" s="33">
        <f>+(A47*P47)/1000</f>
        <v>0</v>
      </c>
      <c r="Q48" s="33">
        <f>+(A47*Q47)/1000</f>
        <v>0</v>
      </c>
      <c r="R48" s="33">
        <f>+(A47*R47)/1000</f>
        <v>0</v>
      </c>
      <c r="S48" s="33">
        <f>+(A47*S47)/1000</f>
        <v>0</v>
      </c>
      <c r="T48" s="33">
        <f>+(A47*T47)/1000</f>
        <v>0</v>
      </c>
      <c r="U48" s="33">
        <f>+(A47*U47)/1000</f>
        <v>0</v>
      </c>
      <c r="V48" s="33">
        <f>+(A47*V47)/1000</f>
        <v>0</v>
      </c>
      <c r="W48" s="33">
        <f>+(A47*W47)/1000</f>
        <v>0</v>
      </c>
      <c r="X48" s="33">
        <f>+(A47*X47)/1000</f>
        <v>0</v>
      </c>
      <c r="Y48" s="15"/>
    </row>
    <row r="49" spans="1:25" x14ac:dyDescent="0.15">
      <c r="A49" s="1">
        <f>SUM(D32)</f>
        <v>1</v>
      </c>
      <c r="B49" s="4" t="s">
        <v>18</v>
      </c>
      <c r="C49" s="34">
        <f>SUM(C39:C42)</f>
        <v>60</v>
      </c>
      <c r="D49" s="34">
        <f t="shared" ref="D49:X49" si="7">SUM(D39:D42)</f>
        <v>18</v>
      </c>
      <c r="E49" s="34">
        <f t="shared" si="7"/>
        <v>0</v>
      </c>
      <c r="F49" s="34">
        <f t="shared" si="7"/>
        <v>0</v>
      </c>
      <c r="G49" s="34">
        <f t="shared" si="7"/>
        <v>40</v>
      </c>
      <c r="H49" s="34">
        <f t="shared" si="7"/>
        <v>30</v>
      </c>
      <c r="I49" s="34">
        <f t="shared" si="7"/>
        <v>10</v>
      </c>
      <c r="J49" s="34">
        <f t="shared" si="7"/>
        <v>0</v>
      </c>
      <c r="K49" s="34">
        <f t="shared" si="7"/>
        <v>0</v>
      </c>
      <c r="L49" s="34">
        <f t="shared" si="7"/>
        <v>60</v>
      </c>
      <c r="M49" s="34">
        <f t="shared" si="7"/>
        <v>60</v>
      </c>
      <c r="N49" s="34">
        <f t="shared" si="7"/>
        <v>3</v>
      </c>
      <c r="O49" s="34">
        <f t="shared" si="7"/>
        <v>40</v>
      </c>
      <c r="P49" s="34">
        <f t="shared" si="7"/>
        <v>0</v>
      </c>
      <c r="Q49" s="34">
        <f t="shared" si="7"/>
        <v>0</v>
      </c>
      <c r="R49" s="34">
        <f t="shared" si="7"/>
        <v>0</v>
      </c>
      <c r="S49" s="34">
        <f t="shared" si="7"/>
        <v>0</v>
      </c>
      <c r="T49" s="34">
        <f t="shared" si="7"/>
        <v>0</v>
      </c>
      <c r="U49" s="34">
        <f t="shared" si="7"/>
        <v>0</v>
      </c>
      <c r="V49" s="34">
        <f t="shared" si="7"/>
        <v>0</v>
      </c>
      <c r="W49" s="34">
        <f t="shared" si="7"/>
        <v>0</v>
      </c>
      <c r="X49" s="34">
        <f t="shared" si="7"/>
        <v>0</v>
      </c>
      <c r="Y49" s="15"/>
    </row>
    <row r="50" spans="1:25" ht="11.25" thickBot="1" x14ac:dyDescent="0.2">
      <c r="A50" s="5"/>
      <c r="B50" s="6" t="s">
        <v>19</v>
      </c>
      <c r="C50" s="36">
        <f>SUM(A49*C49)/1000</f>
        <v>0.06</v>
      </c>
      <c r="D50" s="36">
        <f>+(A49*D49)/1000</f>
        <v>1.7999999999999999E-2</v>
      </c>
      <c r="E50" s="36">
        <f>+(A49*E49)/1000</f>
        <v>0</v>
      </c>
      <c r="F50" s="36">
        <f>+(A49*F49)/1000</f>
        <v>0</v>
      </c>
      <c r="G50" s="36">
        <f>+(A49*G49)/1000</f>
        <v>0.04</v>
      </c>
      <c r="H50" s="36">
        <f>+(A49*H49)/1000</f>
        <v>0.03</v>
      </c>
      <c r="I50" s="36">
        <f>+(A49*I49)/1000</f>
        <v>0.01</v>
      </c>
      <c r="J50" s="36">
        <f>+(A49*J49)/1000</f>
        <v>0</v>
      </c>
      <c r="K50" s="36">
        <f>+(A49*K49)/1000</f>
        <v>0</v>
      </c>
      <c r="L50" s="36">
        <f>+(A49*L49)/1000</f>
        <v>0.06</v>
      </c>
      <c r="M50" s="36">
        <f>+(A49*M49)/1000</f>
        <v>0.06</v>
      </c>
      <c r="N50" s="36">
        <f>+(A49*N49)/1000</f>
        <v>3.0000000000000001E-3</v>
      </c>
      <c r="O50" s="36">
        <f>+(A49*O49)/1000</f>
        <v>0.04</v>
      </c>
      <c r="P50" s="36">
        <f>+(A49*P49)/1000</f>
        <v>0</v>
      </c>
      <c r="Q50" s="36">
        <f>+(A49*Q49)/1000</f>
        <v>0</v>
      </c>
      <c r="R50" s="36">
        <f>+(A49*R49)/1000</f>
        <v>0</v>
      </c>
      <c r="S50" s="36">
        <f>+(A49*S49)/1000</f>
        <v>0</v>
      </c>
      <c r="T50" s="36">
        <f>+(A49*T49)/1000</f>
        <v>0</v>
      </c>
      <c r="U50" s="36">
        <f>+(A49*U49)/1000</f>
        <v>0</v>
      </c>
      <c r="V50" s="37">
        <f>+(A49*V49)/1000</f>
        <v>0</v>
      </c>
      <c r="W50" s="37">
        <f>+(A49*W49)/1000</f>
        <v>0</v>
      </c>
      <c r="X50" s="37">
        <f>+(A49*X49)/1000</f>
        <v>0</v>
      </c>
      <c r="Y50" s="15"/>
    </row>
    <row r="51" spans="1:25" x14ac:dyDescent="0.15">
      <c r="A51" s="116" t="s">
        <v>8</v>
      </c>
      <c r="B51" s="117"/>
      <c r="C51" s="38">
        <f>+C50+C48</f>
        <v>0.14000000000000001</v>
      </c>
      <c r="D51" s="38">
        <f t="shared" ref="D51:X51" si="8">+D50+D48</f>
        <v>1.9999999999999997E-2</v>
      </c>
      <c r="E51" s="38">
        <f t="shared" si="8"/>
        <v>0.02</v>
      </c>
      <c r="F51" s="38">
        <f t="shared" si="8"/>
        <v>0.06</v>
      </c>
      <c r="G51" s="38">
        <f t="shared" si="8"/>
        <v>0.04</v>
      </c>
      <c r="H51" s="38">
        <f t="shared" si="8"/>
        <v>0.03</v>
      </c>
      <c r="I51" s="38">
        <f t="shared" si="8"/>
        <v>0.01</v>
      </c>
      <c r="J51" s="38">
        <f t="shared" si="8"/>
        <v>0</v>
      </c>
      <c r="K51" s="38">
        <f t="shared" si="8"/>
        <v>7.0000000000000007E-2</v>
      </c>
      <c r="L51" s="38">
        <f t="shared" si="8"/>
        <v>0.06</v>
      </c>
      <c r="M51" s="38">
        <f t="shared" si="8"/>
        <v>0.06</v>
      </c>
      <c r="N51" s="38">
        <f t="shared" si="8"/>
        <v>3.0000000000000001E-3</v>
      </c>
      <c r="O51" s="38">
        <f t="shared" si="8"/>
        <v>0.04</v>
      </c>
      <c r="P51" s="38">
        <f t="shared" si="8"/>
        <v>0</v>
      </c>
      <c r="Q51" s="38">
        <f t="shared" si="8"/>
        <v>0</v>
      </c>
      <c r="R51" s="38">
        <f t="shared" si="8"/>
        <v>0</v>
      </c>
      <c r="S51" s="38">
        <f t="shared" si="8"/>
        <v>0</v>
      </c>
      <c r="T51" s="38">
        <f t="shared" si="8"/>
        <v>0</v>
      </c>
      <c r="U51" s="38">
        <f t="shared" si="8"/>
        <v>0</v>
      </c>
      <c r="V51" s="39">
        <f t="shared" si="8"/>
        <v>0</v>
      </c>
      <c r="W51" s="39">
        <f t="shared" si="8"/>
        <v>0</v>
      </c>
      <c r="X51" s="39">
        <f t="shared" si="8"/>
        <v>0</v>
      </c>
      <c r="Y51" s="15"/>
    </row>
    <row r="52" spans="1:25" x14ac:dyDescent="0.15">
      <c r="A52" s="109" t="s">
        <v>9</v>
      </c>
      <c r="B52" s="111"/>
      <c r="C52" s="40">
        <v>262</v>
      </c>
      <c r="D52" s="40">
        <v>608</v>
      </c>
      <c r="E52" s="40">
        <v>1650</v>
      </c>
      <c r="F52" s="40">
        <v>153</v>
      </c>
      <c r="G52" s="40">
        <v>208</v>
      </c>
      <c r="H52" s="40">
        <v>154</v>
      </c>
      <c r="I52" s="40">
        <v>154</v>
      </c>
      <c r="J52" s="40">
        <v>112</v>
      </c>
      <c r="K52" s="40">
        <v>268</v>
      </c>
      <c r="L52" s="40">
        <v>330</v>
      </c>
      <c r="M52" s="40">
        <v>268</v>
      </c>
      <c r="N52" s="40">
        <v>147</v>
      </c>
      <c r="O52" s="40">
        <v>1550</v>
      </c>
      <c r="P52" s="40"/>
      <c r="Q52" s="40"/>
      <c r="R52" s="40"/>
      <c r="S52" s="40"/>
      <c r="T52" s="40"/>
      <c r="U52" s="40"/>
      <c r="V52" s="41"/>
      <c r="W52" s="41"/>
      <c r="X52" s="41"/>
      <c r="Y52" s="15"/>
    </row>
    <row r="53" spans="1:25" x14ac:dyDescent="0.15">
      <c r="A53" s="7">
        <f>SUM(A47)</f>
        <v>1</v>
      </c>
      <c r="B53" s="8" t="s">
        <v>10</v>
      </c>
      <c r="C53" s="42">
        <f>SUM(C48*C52)</f>
        <v>20.96</v>
      </c>
      <c r="D53" s="42">
        <f>SUM(D48*D52)</f>
        <v>1.216</v>
      </c>
      <c r="E53" s="42">
        <f t="shared" ref="E53:X53" si="9">SUM(E48*E52)</f>
        <v>33</v>
      </c>
      <c r="F53" s="42">
        <f t="shared" si="9"/>
        <v>9.18</v>
      </c>
      <c r="G53" s="42">
        <f t="shared" si="9"/>
        <v>0</v>
      </c>
      <c r="H53" s="42">
        <f t="shared" si="9"/>
        <v>0</v>
      </c>
      <c r="I53" s="42">
        <f t="shared" si="9"/>
        <v>0</v>
      </c>
      <c r="J53" s="42">
        <f t="shared" si="9"/>
        <v>0</v>
      </c>
      <c r="K53" s="42">
        <f t="shared" si="9"/>
        <v>18.760000000000002</v>
      </c>
      <c r="L53" s="42">
        <f t="shared" si="9"/>
        <v>0</v>
      </c>
      <c r="M53" s="42">
        <f t="shared" si="9"/>
        <v>0</v>
      </c>
      <c r="N53" s="42">
        <f t="shared" si="9"/>
        <v>0</v>
      </c>
      <c r="O53" s="42">
        <f t="shared" si="9"/>
        <v>0</v>
      </c>
      <c r="P53" s="42">
        <f t="shared" si="9"/>
        <v>0</v>
      </c>
      <c r="Q53" s="42">
        <f t="shared" si="9"/>
        <v>0</v>
      </c>
      <c r="R53" s="42">
        <f t="shared" si="9"/>
        <v>0</v>
      </c>
      <c r="S53" s="42">
        <f t="shared" si="9"/>
        <v>0</v>
      </c>
      <c r="T53" s="42">
        <f t="shared" si="9"/>
        <v>0</v>
      </c>
      <c r="U53" s="42">
        <f t="shared" si="9"/>
        <v>0</v>
      </c>
      <c r="V53" s="42">
        <f t="shared" si="9"/>
        <v>0</v>
      </c>
      <c r="W53" s="42">
        <f t="shared" si="9"/>
        <v>0</v>
      </c>
      <c r="X53" s="42">
        <f t="shared" si="9"/>
        <v>0</v>
      </c>
      <c r="Y53" s="43">
        <f>SUM(C53:X53)</f>
        <v>83.116</v>
      </c>
    </row>
    <row r="54" spans="1:25" x14ac:dyDescent="0.15">
      <c r="A54" s="7">
        <f>SUM(A49)</f>
        <v>1</v>
      </c>
      <c r="B54" s="8" t="s">
        <v>10</v>
      </c>
      <c r="C54" s="42">
        <f>SUM(C50*C52)</f>
        <v>15.719999999999999</v>
      </c>
      <c r="D54" s="42">
        <f>SUM(D50*D52)</f>
        <v>10.943999999999999</v>
      </c>
      <c r="E54" s="42">
        <f t="shared" ref="E54:X54" si="10">SUM(E50*E52)</f>
        <v>0</v>
      </c>
      <c r="F54" s="42">
        <f t="shared" si="10"/>
        <v>0</v>
      </c>
      <c r="G54" s="42">
        <f t="shared" si="10"/>
        <v>8.32</v>
      </c>
      <c r="H54" s="42">
        <f t="shared" si="10"/>
        <v>4.62</v>
      </c>
      <c r="I54" s="42">
        <f t="shared" si="10"/>
        <v>1.54</v>
      </c>
      <c r="J54" s="42">
        <f t="shared" si="10"/>
        <v>0</v>
      </c>
      <c r="K54" s="42">
        <f t="shared" si="10"/>
        <v>0</v>
      </c>
      <c r="L54" s="42">
        <f t="shared" si="10"/>
        <v>19.8</v>
      </c>
      <c r="M54" s="42">
        <f t="shared" si="10"/>
        <v>16.079999999999998</v>
      </c>
      <c r="N54" s="42">
        <f t="shared" si="10"/>
        <v>0.441</v>
      </c>
      <c r="O54" s="42">
        <f t="shared" si="10"/>
        <v>62</v>
      </c>
      <c r="P54" s="42">
        <f t="shared" si="10"/>
        <v>0</v>
      </c>
      <c r="Q54" s="42">
        <f t="shared" si="10"/>
        <v>0</v>
      </c>
      <c r="R54" s="42">
        <f t="shared" si="10"/>
        <v>0</v>
      </c>
      <c r="S54" s="42">
        <f t="shared" si="10"/>
        <v>0</v>
      </c>
      <c r="T54" s="42">
        <f t="shared" si="10"/>
        <v>0</v>
      </c>
      <c r="U54" s="42">
        <f t="shared" si="10"/>
        <v>0</v>
      </c>
      <c r="V54" s="42">
        <f t="shared" si="10"/>
        <v>0</v>
      </c>
      <c r="W54" s="42">
        <f t="shared" si="10"/>
        <v>0</v>
      </c>
      <c r="X54" s="42">
        <f t="shared" si="10"/>
        <v>0</v>
      </c>
      <c r="Y54" s="43">
        <f>SUM(C54:X54)</f>
        <v>139.46499999999997</v>
      </c>
    </row>
    <row r="55" spans="1:25" x14ac:dyDescent="0.15">
      <c r="A55" s="100" t="s">
        <v>11</v>
      </c>
      <c r="B55" s="101"/>
      <c r="C55" s="44">
        <f>SUM(C53:C54)</f>
        <v>36.68</v>
      </c>
      <c r="D55" s="44">
        <f t="shared" ref="D55:X55" si="11">+D51*D52</f>
        <v>12.159999999999998</v>
      </c>
      <c r="E55" s="44">
        <f t="shared" si="11"/>
        <v>33</v>
      </c>
      <c r="F55" s="44">
        <f t="shared" si="11"/>
        <v>9.18</v>
      </c>
      <c r="G55" s="44">
        <f t="shared" si="11"/>
        <v>8.32</v>
      </c>
      <c r="H55" s="44">
        <f t="shared" si="11"/>
        <v>4.62</v>
      </c>
      <c r="I55" s="44">
        <f t="shared" si="11"/>
        <v>1.54</v>
      </c>
      <c r="J55" s="44">
        <f t="shared" si="11"/>
        <v>0</v>
      </c>
      <c r="K55" s="44">
        <f t="shared" si="11"/>
        <v>18.760000000000002</v>
      </c>
      <c r="L55" s="44">
        <f t="shared" si="11"/>
        <v>19.8</v>
      </c>
      <c r="M55" s="44">
        <f t="shared" si="11"/>
        <v>16.079999999999998</v>
      </c>
      <c r="N55" s="44">
        <f t="shared" si="11"/>
        <v>0.441</v>
      </c>
      <c r="O55" s="44">
        <f t="shared" si="11"/>
        <v>62</v>
      </c>
      <c r="P55" s="44">
        <f t="shared" si="11"/>
        <v>0</v>
      </c>
      <c r="Q55" s="44">
        <f t="shared" si="11"/>
        <v>0</v>
      </c>
      <c r="R55" s="44">
        <f t="shared" si="11"/>
        <v>0</v>
      </c>
      <c r="S55" s="44">
        <f t="shared" si="11"/>
        <v>0</v>
      </c>
      <c r="T55" s="44">
        <f t="shared" si="11"/>
        <v>0</v>
      </c>
      <c r="U55" s="44">
        <f t="shared" si="11"/>
        <v>0</v>
      </c>
      <c r="V55" s="45">
        <f t="shared" si="11"/>
        <v>0</v>
      </c>
      <c r="W55" s="45">
        <f t="shared" si="11"/>
        <v>0</v>
      </c>
      <c r="X55" s="45">
        <f t="shared" si="11"/>
        <v>0</v>
      </c>
      <c r="Y55" s="43">
        <f>SUM(C55:X55)</f>
        <v>222.58100000000005</v>
      </c>
    </row>
    <row r="56" spans="1:25" x14ac:dyDescent="0.1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7"/>
    </row>
    <row r="57" spans="1:25" x14ac:dyDescent="0.1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7"/>
    </row>
    <row r="58" spans="1:25" x14ac:dyDescent="0.15">
      <c r="A58" s="118" t="s">
        <v>12</v>
      </c>
      <c r="B58" s="118"/>
      <c r="C58" s="50"/>
      <c r="H58" s="118" t="s">
        <v>13</v>
      </c>
      <c r="I58" s="118"/>
      <c r="J58" s="118"/>
      <c r="K58" s="118"/>
      <c r="P58" s="118" t="s">
        <v>14</v>
      </c>
      <c r="Q58" s="118"/>
      <c r="R58" s="118"/>
      <c r="S58" s="118"/>
    </row>
  </sheetData>
  <mergeCells count="30">
    <mergeCell ref="P58:S58"/>
    <mergeCell ref="P32:S32"/>
    <mergeCell ref="A33:B34"/>
    <mergeCell ref="C33:V33"/>
    <mergeCell ref="A35:A38"/>
    <mergeCell ref="A39:A42"/>
    <mergeCell ref="A43:A46"/>
    <mergeCell ref="A51:B51"/>
    <mergeCell ref="A52:B52"/>
    <mergeCell ref="A55:B55"/>
    <mergeCell ref="A58:B58"/>
    <mergeCell ref="H58:K58"/>
    <mergeCell ref="A28:B28"/>
    <mergeCell ref="H28:K28"/>
    <mergeCell ref="P28:S28"/>
    <mergeCell ref="B31:J31"/>
    <mergeCell ref="M31:Q31"/>
    <mergeCell ref="R31:V31"/>
    <mergeCell ref="A25:B25"/>
    <mergeCell ref="B1:J1"/>
    <mergeCell ref="M1:Q1"/>
    <mergeCell ref="R1:V1"/>
    <mergeCell ref="P2:S2"/>
    <mergeCell ref="A3:B4"/>
    <mergeCell ref="C3:V3"/>
    <mergeCell ref="A5:A8"/>
    <mergeCell ref="A9:A12"/>
    <mergeCell ref="A13:A16"/>
    <mergeCell ref="A21:B21"/>
    <mergeCell ref="A22:B22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8"/>
  <sheetViews>
    <sheetView workbookViewId="0">
      <selection activeCell="G21" sqref="G21"/>
    </sheetView>
  </sheetViews>
  <sheetFormatPr defaultRowHeight="10.5" x14ac:dyDescent="0.15"/>
  <cols>
    <col min="1" max="1" width="3.140625" style="9" customWidth="1"/>
    <col min="2" max="2" width="23.5703125" style="9" customWidth="1"/>
    <col min="3" max="3" width="3.85546875" style="9" customWidth="1"/>
    <col min="4" max="4" width="4.42578125" style="9" customWidth="1"/>
    <col min="5" max="5" width="4.140625" style="9" customWidth="1"/>
    <col min="6" max="6" width="3.85546875" style="9" customWidth="1"/>
    <col min="7" max="7" width="4.140625" style="9" customWidth="1"/>
    <col min="8" max="8" width="4.7109375" style="9" customWidth="1"/>
    <col min="9" max="11" width="3.85546875" style="9" customWidth="1"/>
    <col min="12" max="12" width="4.28515625" style="9" customWidth="1"/>
    <col min="13" max="22" width="3.85546875" style="9" customWidth="1"/>
    <col min="23" max="23" width="4.28515625" style="9" customWidth="1"/>
    <col min="24" max="24" width="4.140625" style="9" customWidth="1"/>
    <col min="25" max="256" width="9.140625" style="9"/>
    <col min="257" max="257" width="3.85546875" style="9" customWidth="1"/>
    <col min="258" max="258" width="15.42578125" style="9" customWidth="1"/>
    <col min="259" max="280" width="4.140625" style="9" customWidth="1"/>
    <col min="281" max="512" width="9.140625" style="9"/>
    <col min="513" max="513" width="3.85546875" style="9" customWidth="1"/>
    <col min="514" max="514" width="15.42578125" style="9" customWidth="1"/>
    <col min="515" max="536" width="4.140625" style="9" customWidth="1"/>
    <col min="537" max="768" width="9.140625" style="9"/>
    <col min="769" max="769" width="3.85546875" style="9" customWidth="1"/>
    <col min="770" max="770" width="15.42578125" style="9" customWidth="1"/>
    <col min="771" max="792" width="4.140625" style="9" customWidth="1"/>
    <col min="793" max="1024" width="9.140625" style="9"/>
    <col min="1025" max="1025" width="3.85546875" style="9" customWidth="1"/>
    <col min="1026" max="1026" width="15.42578125" style="9" customWidth="1"/>
    <col min="1027" max="1048" width="4.140625" style="9" customWidth="1"/>
    <col min="1049" max="1280" width="9.140625" style="9"/>
    <col min="1281" max="1281" width="3.85546875" style="9" customWidth="1"/>
    <col min="1282" max="1282" width="15.42578125" style="9" customWidth="1"/>
    <col min="1283" max="1304" width="4.140625" style="9" customWidth="1"/>
    <col min="1305" max="1536" width="9.140625" style="9"/>
    <col min="1537" max="1537" width="3.85546875" style="9" customWidth="1"/>
    <col min="1538" max="1538" width="15.42578125" style="9" customWidth="1"/>
    <col min="1539" max="1560" width="4.140625" style="9" customWidth="1"/>
    <col min="1561" max="1792" width="9.140625" style="9"/>
    <col min="1793" max="1793" width="3.85546875" style="9" customWidth="1"/>
    <col min="1794" max="1794" width="15.42578125" style="9" customWidth="1"/>
    <col min="1795" max="1816" width="4.140625" style="9" customWidth="1"/>
    <col min="1817" max="2048" width="9.140625" style="9"/>
    <col min="2049" max="2049" width="3.85546875" style="9" customWidth="1"/>
    <col min="2050" max="2050" width="15.42578125" style="9" customWidth="1"/>
    <col min="2051" max="2072" width="4.140625" style="9" customWidth="1"/>
    <col min="2073" max="2304" width="9.140625" style="9"/>
    <col min="2305" max="2305" width="3.85546875" style="9" customWidth="1"/>
    <col min="2306" max="2306" width="15.42578125" style="9" customWidth="1"/>
    <col min="2307" max="2328" width="4.140625" style="9" customWidth="1"/>
    <col min="2329" max="2560" width="9.140625" style="9"/>
    <col min="2561" max="2561" width="3.85546875" style="9" customWidth="1"/>
    <col min="2562" max="2562" width="15.42578125" style="9" customWidth="1"/>
    <col min="2563" max="2584" width="4.140625" style="9" customWidth="1"/>
    <col min="2585" max="2816" width="9.140625" style="9"/>
    <col min="2817" max="2817" width="3.85546875" style="9" customWidth="1"/>
    <col min="2818" max="2818" width="15.42578125" style="9" customWidth="1"/>
    <col min="2819" max="2840" width="4.140625" style="9" customWidth="1"/>
    <col min="2841" max="3072" width="9.140625" style="9"/>
    <col min="3073" max="3073" width="3.85546875" style="9" customWidth="1"/>
    <col min="3074" max="3074" width="15.42578125" style="9" customWidth="1"/>
    <col min="3075" max="3096" width="4.140625" style="9" customWidth="1"/>
    <col min="3097" max="3328" width="9.140625" style="9"/>
    <col min="3329" max="3329" width="3.85546875" style="9" customWidth="1"/>
    <col min="3330" max="3330" width="15.42578125" style="9" customWidth="1"/>
    <col min="3331" max="3352" width="4.140625" style="9" customWidth="1"/>
    <col min="3353" max="3584" width="9.140625" style="9"/>
    <col min="3585" max="3585" width="3.85546875" style="9" customWidth="1"/>
    <col min="3586" max="3586" width="15.42578125" style="9" customWidth="1"/>
    <col min="3587" max="3608" width="4.140625" style="9" customWidth="1"/>
    <col min="3609" max="3840" width="9.140625" style="9"/>
    <col min="3841" max="3841" width="3.85546875" style="9" customWidth="1"/>
    <col min="3842" max="3842" width="15.42578125" style="9" customWidth="1"/>
    <col min="3843" max="3864" width="4.140625" style="9" customWidth="1"/>
    <col min="3865" max="4096" width="9.140625" style="9"/>
    <col min="4097" max="4097" width="3.85546875" style="9" customWidth="1"/>
    <col min="4098" max="4098" width="15.42578125" style="9" customWidth="1"/>
    <col min="4099" max="4120" width="4.140625" style="9" customWidth="1"/>
    <col min="4121" max="4352" width="9.140625" style="9"/>
    <col min="4353" max="4353" width="3.85546875" style="9" customWidth="1"/>
    <col min="4354" max="4354" width="15.42578125" style="9" customWidth="1"/>
    <col min="4355" max="4376" width="4.140625" style="9" customWidth="1"/>
    <col min="4377" max="4608" width="9.140625" style="9"/>
    <col min="4609" max="4609" width="3.85546875" style="9" customWidth="1"/>
    <col min="4610" max="4610" width="15.42578125" style="9" customWidth="1"/>
    <col min="4611" max="4632" width="4.140625" style="9" customWidth="1"/>
    <col min="4633" max="4864" width="9.140625" style="9"/>
    <col min="4865" max="4865" width="3.85546875" style="9" customWidth="1"/>
    <col min="4866" max="4866" width="15.42578125" style="9" customWidth="1"/>
    <col min="4867" max="4888" width="4.140625" style="9" customWidth="1"/>
    <col min="4889" max="5120" width="9.140625" style="9"/>
    <col min="5121" max="5121" width="3.85546875" style="9" customWidth="1"/>
    <col min="5122" max="5122" width="15.42578125" style="9" customWidth="1"/>
    <col min="5123" max="5144" width="4.140625" style="9" customWidth="1"/>
    <col min="5145" max="5376" width="9.140625" style="9"/>
    <col min="5377" max="5377" width="3.85546875" style="9" customWidth="1"/>
    <col min="5378" max="5378" width="15.42578125" style="9" customWidth="1"/>
    <col min="5379" max="5400" width="4.140625" style="9" customWidth="1"/>
    <col min="5401" max="5632" width="9.140625" style="9"/>
    <col min="5633" max="5633" width="3.85546875" style="9" customWidth="1"/>
    <col min="5634" max="5634" width="15.42578125" style="9" customWidth="1"/>
    <col min="5635" max="5656" width="4.140625" style="9" customWidth="1"/>
    <col min="5657" max="5888" width="9.140625" style="9"/>
    <col min="5889" max="5889" width="3.85546875" style="9" customWidth="1"/>
    <col min="5890" max="5890" width="15.42578125" style="9" customWidth="1"/>
    <col min="5891" max="5912" width="4.140625" style="9" customWidth="1"/>
    <col min="5913" max="6144" width="9.140625" style="9"/>
    <col min="6145" max="6145" width="3.85546875" style="9" customWidth="1"/>
    <col min="6146" max="6146" width="15.42578125" style="9" customWidth="1"/>
    <col min="6147" max="6168" width="4.140625" style="9" customWidth="1"/>
    <col min="6169" max="6400" width="9.140625" style="9"/>
    <col min="6401" max="6401" width="3.85546875" style="9" customWidth="1"/>
    <col min="6402" max="6402" width="15.42578125" style="9" customWidth="1"/>
    <col min="6403" max="6424" width="4.140625" style="9" customWidth="1"/>
    <col min="6425" max="6656" width="9.140625" style="9"/>
    <col min="6657" max="6657" width="3.85546875" style="9" customWidth="1"/>
    <col min="6658" max="6658" width="15.42578125" style="9" customWidth="1"/>
    <col min="6659" max="6680" width="4.140625" style="9" customWidth="1"/>
    <col min="6681" max="6912" width="9.140625" style="9"/>
    <col min="6913" max="6913" width="3.85546875" style="9" customWidth="1"/>
    <col min="6914" max="6914" width="15.42578125" style="9" customWidth="1"/>
    <col min="6915" max="6936" width="4.140625" style="9" customWidth="1"/>
    <col min="6937" max="7168" width="9.140625" style="9"/>
    <col min="7169" max="7169" width="3.85546875" style="9" customWidth="1"/>
    <col min="7170" max="7170" width="15.42578125" style="9" customWidth="1"/>
    <col min="7171" max="7192" width="4.140625" style="9" customWidth="1"/>
    <col min="7193" max="7424" width="9.140625" style="9"/>
    <col min="7425" max="7425" width="3.85546875" style="9" customWidth="1"/>
    <col min="7426" max="7426" width="15.42578125" style="9" customWidth="1"/>
    <col min="7427" max="7448" width="4.140625" style="9" customWidth="1"/>
    <col min="7449" max="7680" width="9.140625" style="9"/>
    <col min="7681" max="7681" width="3.85546875" style="9" customWidth="1"/>
    <col min="7682" max="7682" width="15.42578125" style="9" customWidth="1"/>
    <col min="7683" max="7704" width="4.140625" style="9" customWidth="1"/>
    <col min="7705" max="7936" width="9.140625" style="9"/>
    <col min="7937" max="7937" width="3.85546875" style="9" customWidth="1"/>
    <col min="7938" max="7938" width="15.42578125" style="9" customWidth="1"/>
    <col min="7939" max="7960" width="4.140625" style="9" customWidth="1"/>
    <col min="7961" max="8192" width="9.140625" style="9"/>
    <col min="8193" max="8193" width="3.85546875" style="9" customWidth="1"/>
    <col min="8194" max="8194" width="15.42578125" style="9" customWidth="1"/>
    <col min="8195" max="8216" width="4.140625" style="9" customWidth="1"/>
    <col min="8217" max="8448" width="9.140625" style="9"/>
    <col min="8449" max="8449" width="3.85546875" style="9" customWidth="1"/>
    <col min="8450" max="8450" width="15.42578125" style="9" customWidth="1"/>
    <col min="8451" max="8472" width="4.140625" style="9" customWidth="1"/>
    <col min="8473" max="8704" width="9.140625" style="9"/>
    <col min="8705" max="8705" width="3.85546875" style="9" customWidth="1"/>
    <col min="8706" max="8706" width="15.42578125" style="9" customWidth="1"/>
    <col min="8707" max="8728" width="4.140625" style="9" customWidth="1"/>
    <col min="8729" max="8960" width="9.140625" style="9"/>
    <col min="8961" max="8961" width="3.85546875" style="9" customWidth="1"/>
    <col min="8962" max="8962" width="15.42578125" style="9" customWidth="1"/>
    <col min="8963" max="8984" width="4.140625" style="9" customWidth="1"/>
    <col min="8985" max="9216" width="9.140625" style="9"/>
    <col min="9217" max="9217" width="3.85546875" style="9" customWidth="1"/>
    <col min="9218" max="9218" width="15.42578125" style="9" customWidth="1"/>
    <col min="9219" max="9240" width="4.140625" style="9" customWidth="1"/>
    <col min="9241" max="9472" width="9.140625" style="9"/>
    <col min="9473" max="9473" width="3.85546875" style="9" customWidth="1"/>
    <col min="9474" max="9474" width="15.42578125" style="9" customWidth="1"/>
    <col min="9475" max="9496" width="4.140625" style="9" customWidth="1"/>
    <col min="9497" max="9728" width="9.140625" style="9"/>
    <col min="9729" max="9729" width="3.85546875" style="9" customWidth="1"/>
    <col min="9730" max="9730" width="15.42578125" style="9" customWidth="1"/>
    <col min="9731" max="9752" width="4.140625" style="9" customWidth="1"/>
    <col min="9753" max="9984" width="9.140625" style="9"/>
    <col min="9985" max="9985" width="3.85546875" style="9" customWidth="1"/>
    <col min="9986" max="9986" width="15.42578125" style="9" customWidth="1"/>
    <col min="9987" max="10008" width="4.140625" style="9" customWidth="1"/>
    <col min="10009" max="10240" width="9.140625" style="9"/>
    <col min="10241" max="10241" width="3.85546875" style="9" customWidth="1"/>
    <col min="10242" max="10242" width="15.42578125" style="9" customWidth="1"/>
    <col min="10243" max="10264" width="4.140625" style="9" customWidth="1"/>
    <col min="10265" max="10496" width="9.140625" style="9"/>
    <col min="10497" max="10497" width="3.85546875" style="9" customWidth="1"/>
    <col min="10498" max="10498" width="15.42578125" style="9" customWidth="1"/>
    <col min="10499" max="10520" width="4.140625" style="9" customWidth="1"/>
    <col min="10521" max="10752" width="9.140625" style="9"/>
    <col min="10753" max="10753" width="3.85546875" style="9" customWidth="1"/>
    <col min="10754" max="10754" width="15.42578125" style="9" customWidth="1"/>
    <col min="10755" max="10776" width="4.140625" style="9" customWidth="1"/>
    <col min="10777" max="11008" width="9.140625" style="9"/>
    <col min="11009" max="11009" width="3.85546875" style="9" customWidth="1"/>
    <col min="11010" max="11010" width="15.42578125" style="9" customWidth="1"/>
    <col min="11011" max="11032" width="4.140625" style="9" customWidth="1"/>
    <col min="11033" max="11264" width="9.140625" style="9"/>
    <col min="11265" max="11265" width="3.85546875" style="9" customWidth="1"/>
    <col min="11266" max="11266" width="15.42578125" style="9" customWidth="1"/>
    <col min="11267" max="11288" width="4.140625" style="9" customWidth="1"/>
    <col min="11289" max="11520" width="9.140625" style="9"/>
    <col min="11521" max="11521" width="3.85546875" style="9" customWidth="1"/>
    <col min="11522" max="11522" width="15.42578125" style="9" customWidth="1"/>
    <col min="11523" max="11544" width="4.140625" style="9" customWidth="1"/>
    <col min="11545" max="11776" width="9.140625" style="9"/>
    <col min="11777" max="11777" width="3.85546875" style="9" customWidth="1"/>
    <col min="11778" max="11778" width="15.42578125" style="9" customWidth="1"/>
    <col min="11779" max="11800" width="4.140625" style="9" customWidth="1"/>
    <col min="11801" max="12032" width="9.140625" style="9"/>
    <col min="12033" max="12033" width="3.85546875" style="9" customWidth="1"/>
    <col min="12034" max="12034" width="15.42578125" style="9" customWidth="1"/>
    <col min="12035" max="12056" width="4.140625" style="9" customWidth="1"/>
    <col min="12057" max="12288" width="9.140625" style="9"/>
    <col min="12289" max="12289" width="3.85546875" style="9" customWidth="1"/>
    <col min="12290" max="12290" width="15.42578125" style="9" customWidth="1"/>
    <col min="12291" max="12312" width="4.140625" style="9" customWidth="1"/>
    <col min="12313" max="12544" width="9.140625" style="9"/>
    <col min="12545" max="12545" width="3.85546875" style="9" customWidth="1"/>
    <col min="12546" max="12546" width="15.42578125" style="9" customWidth="1"/>
    <col min="12547" max="12568" width="4.140625" style="9" customWidth="1"/>
    <col min="12569" max="12800" width="9.140625" style="9"/>
    <col min="12801" max="12801" width="3.85546875" style="9" customWidth="1"/>
    <col min="12802" max="12802" width="15.42578125" style="9" customWidth="1"/>
    <col min="12803" max="12824" width="4.140625" style="9" customWidth="1"/>
    <col min="12825" max="13056" width="9.140625" style="9"/>
    <col min="13057" max="13057" width="3.85546875" style="9" customWidth="1"/>
    <col min="13058" max="13058" width="15.42578125" style="9" customWidth="1"/>
    <col min="13059" max="13080" width="4.140625" style="9" customWidth="1"/>
    <col min="13081" max="13312" width="9.140625" style="9"/>
    <col min="13313" max="13313" width="3.85546875" style="9" customWidth="1"/>
    <col min="13314" max="13314" width="15.42578125" style="9" customWidth="1"/>
    <col min="13315" max="13336" width="4.140625" style="9" customWidth="1"/>
    <col min="13337" max="13568" width="9.140625" style="9"/>
    <col min="13569" max="13569" width="3.85546875" style="9" customWidth="1"/>
    <col min="13570" max="13570" width="15.42578125" style="9" customWidth="1"/>
    <col min="13571" max="13592" width="4.140625" style="9" customWidth="1"/>
    <col min="13593" max="13824" width="9.140625" style="9"/>
    <col min="13825" max="13825" width="3.85546875" style="9" customWidth="1"/>
    <col min="13826" max="13826" width="15.42578125" style="9" customWidth="1"/>
    <col min="13827" max="13848" width="4.140625" style="9" customWidth="1"/>
    <col min="13849" max="14080" width="9.140625" style="9"/>
    <col min="14081" max="14081" width="3.85546875" style="9" customWidth="1"/>
    <col min="14082" max="14082" width="15.42578125" style="9" customWidth="1"/>
    <col min="14083" max="14104" width="4.140625" style="9" customWidth="1"/>
    <col min="14105" max="14336" width="9.140625" style="9"/>
    <col min="14337" max="14337" width="3.85546875" style="9" customWidth="1"/>
    <col min="14338" max="14338" width="15.42578125" style="9" customWidth="1"/>
    <col min="14339" max="14360" width="4.140625" style="9" customWidth="1"/>
    <col min="14361" max="14592" width="9.140625" style="9"/>
    <col min="14593" max="14593" width="3.85546875" style="9" customWidth="1"/>
    <col min="14594" max="14594" width="15.42578125" style="9" customWidth="1"/>
    <col min="14595" max="14616" width="4.140625" style="9" customWidth="1"/>
    <col min="14617" max="14848" width="9.140625" style="9"/>
    <col min="14849" max="14849" width="3.85546875" style="9" customWidth="1"/>
    <col min="14850" max="14850" width="15.42578125" style="9" customWidth="1"/>
    <col min="14851" max="14872" width="4.140625" style="9" customWidth="1"/>
    <col min="14873" max="15104" width="9.140625" style="9"/>
    <col min="15105" max="15105" width="3.85546875" style="9" customWidth="1"/>
    <col min="15106" max="15106" width="15.42578125" style="9" customWidth="1"/>
    <col min="15107" max="15128" width="4.140625" style="9" customWidth="1"/>
    <col min="15129" max="15360" width="9.140625" style="9"/>
    <col min="15361" max="15361" width="3.85546875" style="9" customWidth="1"/>
    <col min="15362" max="15362" width="15.42578125" style="9" customWidth="1"/>
    <col min="15363" max="15384" width="4.140625" style="9" customWidth="1"/>
    <col min="15385" max="15616" width="9.140625" style="9"/>
    <col min="15617" max="15617" width="3.85546875" style="9" customWidth="1"/>
    <col min="15618" max="15618" width="15.42578125" style="9" customWidth="1"/>
    <col min="15619" max="15640" width="4.140625" style="9" customWidth="1"/>
    <col min="15641" max="15872" width="9.140625" style="9"/>
    <col min="15873" max="15873" width="3.85546875" style="9" customWidth="1"/>
    <col min="15874" max="15874" width="15.42578125" style="9" customWidth="1"/>
    <col min="15875" max="15896" width="4.140625" style="9" customWidth="1"/>
    <col min="15897" max="16128" width="9.140625" style="9"/>
    <col min="16129" max="16129" width="3.85546875" style="9" customWidth="1"/>
    <col min="16130" max="16130" width="15.42578125" style="9" customWidth="1"/>
    <col min="16131" max="16152" width="4.140625" style="9" customWidth="1"/>
    <col min="16153" max="16384" width="9.140625" style="9"/>
  </cols>
  <sheetData>
    <row r="1" spans="1:25" x14ac:dyDescent="0.15">
      <c r="B1" s="102" t="s">
        <v>0</v>
      </c>
      <c r="C1" s="102"/>
      <c r="D1" s="102"/>
      <c r="E1" s="102"/>
      <c r="F1" s="102"/>
      <c r="G1" s="102"/>
      <c r="H1" s="102"/>
      <c r="I1" s="102"/>
      <c r="J1" s="102"/>
      <c r="L1" s="10"/>
      <c r="M1" s="103" t="s">
        <v>1</v>
      </c>
      <c r="N1" s="103"/>
      <c r="O1" s="103"/>
      <c r="P1" s="103"/>
      <c r="Q1" s="103"/>
      <c r="R1" s="103" t="s">
        <v>2</v>
      </c>
      <c r="S1" s="103"/>
      <c r="T1" s="103"/>
      <c r="U1" s="103"/>
      <c r="V1" s="103"/>
    </row>
    <row r="2" spans="1:25" x14ac:dyDescent="0.15">
      <c r="B2" s="11" t="s">
        <v>3</v>
      </c>
      <c r="C2" s="12">
        <v>1</v>
      </c>
      <c r="D2" s="12">
        <v>1</v>
      </c>
      <c r="E2" s="13"/>
      <c r="F2" s="13"/>
      <c r="G2" s="13"/>
      <c r="H2" s="13"/>
      <c r="I2" s="13"/>
      <c r="J2" s="13"/>
      <c r="P2" s="104">
        <v>43039</v>
      </c>
      <c r="Q2" s="104"/>
      <c r="R2" s="104"/>
      <c r="S2" s="104"/>
      <c r="T2" s="13"/>
      <c r="U2" s="13"/>
      <c r="V2" s="13"/>
    </row>
    <row r="3" spans="1:25" x14ac:dyDescent="0.15">
      <c r="A3" s="105"/>
      <c r="B3" s="106"/>
      <c r="C3" s="109" t="s">
        <v>4</v>
      </c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1"/>
      <c r="W3" s="14"/>
      <c r="X3" s="14"/>
      <c r="Y3" s="15"/>
    </row>
    <row r="4" spans="1:25" ht="60" thickBot="1" x14ac:dyDescent="0.2">
      <c r="A4" s="107"/>
      <c r="B4" s="108"/>
      <c r="C4" s="16" t="s">
        <v>46</v>
      </c>
      <c r="D4" s="17" t="s">
        <v>60</v>
      </c>
      <c r="E4" s="18" t="s">
        <v>51</v>
      </c>
      <c r="F4" s="18" t="s">
        <v>54</v>
      </c>
      <c r="G4" s="18" t="s">
        <v>77</v>
      </c>
      <c r="H4" s="18" t="s">
        <v>73</v>
      </c>
      <c r="I4" s="19" t="s">
        <v>66</v>
      </c>
      <c r="J4" s="18" t="s">
        <v>48</v>
      </c>
      <c r="K4" s="18" t="s">
        <v>55</v>
      </c>
      <c r="L4" s="18" t="s">
        <v>53</v>
      </c>
      <c r="M4" s="18" t="s">
        <v>42</v>
      </c>
      <c r="N4" s="19" t="s">
        <v>43</v>
      </c>
      <c r="O4" s="18" t="s">
        <v>98</v>
      </c>
      <c r="P4" s="18" t="s">
        <v>97</v>
      </c>
      <c r="Q4" s="18" t="s">
        <v>59</v>
      </c>
      <c r="R4" s="18" t="s">
        <v>164</v>
      </c>
      <c r="S4" s="18" t="s">
        <v>56</v>
      </c>
      <c r="T4" s="18" t="s">
        <v>107</v>
      </c>
      <c r="U4" s="19" t="s">
        <v>71</v>
      </c>
      <c r="V4" s="20" t="s">
        <v>70</v>
      </c>
      <c r="W4" s="17" t="s">
        <v>79</v>
      </c>
      <c r="X4" s="17" t="s">
        <v>170</v>
      </c>
      <c r="Y4" s="15"/>
    </row>
    <row r="5" spans="1:25" ht="11.25" customHeight="1" x14ac:dyDescent="0.15">
      <c r="A5" s="112" t="s">
        <v>5</v>
      </c>
      <c r="B5" s="21" t="s">
        <v>88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>
        <v>70</v>
      </c>
      <c r="R5" s="22"/>
      <c r="S5" s="22"/>
      <c r="T5" s="22"/>
      <c r="U5" s="22"/>
      <c r="V5" s="23"/>
      <c r="W5" s="23"/>
      <c r="X5" s="23"/>
      <c r="Y5" s="15"/>
    </row>
    <row r="6" spans="1:25" x14ac:dyDescent="0.15">
      <c r="A6" s="113"/>
      <c r="B6" s="24" t="s">
        <v>90</v>
      </c>
      <c r="C6" s="25"/>
      <c r="D6" s="25">
        <v>5</v>
      </c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6"/>
      <c r="W6" s="26">
        <v>35</v>
      </c>
      <c r="X6" s="26"/>
      <c r="Y6" s="15"/>
    </row>
    <row r="7" spans="1:25" x14ac:dyDescent="0.15">
      <c r="A7" s="113"/>
      <c r="B7" s="24" t="s">
        <v>159</v>
      </c>
      <c r="C7" s="25"/>
      <c r="D7" s="25"/>
      <c r="E7" s="25">
        <v>7</v>
      </c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6">
        <v>25</v>
      </c>
      <c r="W7" s="26"/>
      <c r="X7" s="26"/>
      <c r="Y7" s="15"/>
    </row>
    <row r="8" spans="1:25" ht="11.25" thickBot="1" x14ac:dyDescent="0.2">
      <c r="A8" s="114"/>
      <c r="B8" s="27" t="s">
        <v>46</v>
      </c>
      <c r="C8" s="28">
        <v>40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9"/>
      <c r="W8" s="29"/>
      <c r="X8" s="29"/>
      <c r="Y8" s="15"/>
    </row>
    <row r="9" spans="1:25" ht="11.25" customHeight="1" x14ac:dyDescent="0.15">
      <c r="A9" s="112" t="s">
        <v>6</v>
      </c>
      <c r="B9" s="21" t="s">
        <v>161</v>
      </c>
      <c r="C9" s="22"/>
      <c r="D9" s="22"/>
      <c r="E9" s="22"/>
      <c r="F9" s="22"/>
      <c r="G9" s="22"/>
      <c r="H9" s="22">
        <v>15</v>
      </c>
      <c r="I9" s="22">
        <v>40</v>
      </c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3"/>
      <c r="W9" s="23"/>
      <c r="X9" s="23"/>
      <c r="Y9" s="15"/>
    </row>
    <row r="10" spans="1:25" x14ac:dyDescent="0.15">
      <c r="A10" s="113"/>
      <c r="B10" s="30" t="s">
        <v>162</v>
      </c>
      <c r="C10" s="25"/>
      <c r="D10" s="25">
        <v>7</v>
      </c>
      <c r="E10" s="25"/>
      <c r="F10" s="25"/>
      <c r="G10" s="25"/>
      <c r="H10" s="25"/>
      <c r="I10" s="25"/>
      <c r="J10" s="25">
        <v>45</v>
      </c>
      <c r="K10" s="25">
        <v>20</v>
      </c>
      <c r="L10" s="25"/>
      <c r="M10" s="25">
        <v>25</v>
      </c>
      <c r="N10" s="25">
        <v>5</v>
      </c>
      <c r="O10" s="25">
        <v>5</v>
      </c>
      <c r="P10" s="25">
        <v>3</v>
      </c>
      <c r="Q10" s="25"/>
      <c r="R10" s="25"/>
      <c r="S10" s="25">
        <v>40</v>
      </c>
      <c r="T10" s="25">
        <v>25</v>
      </c>
      <c r="U10" s="25">
        <v>3</v>
      </c>
      <c r="V10" s="26"/>
      <c r="W10" s="26"/>
      <c r="X10" s="26"/>
      <c r="Y10" s="15"/>
    </row>
    <row r="11" spans="1:25" x14ac:dyDescent="0.15">
      <c r="A11" s="113"/>
      <c r="B11" s="30" t="s">
        <v>163</v>
      </c>
      <c r="C11" s="25"/>
      <c r="D11" s="25"/>
      <c r="E11" s="25">
        <v>7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6"/>
      <c r="W11" s="26"/>
      <c r="X11" s="26"/>
      <c r="Y11" s="15"/>
    </row>
    <row r="12" spans="1:25" ht="11.25" thickBot="1" x14ac:dyDescent="0.2">
      <c r="A12" s="114"/>
      <c r="B12" s="27" t="s">
        <v>46</v>
      </c>
      <c r="C12" s="28">
        <v>40</v>
      </c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9"/>
      <c r="W12" s="29"/>
      <c r="X12" s="29"/>
      <c r="Y12" s="15"/>
    </row>
    <row r="13" spans="1:25" ht="11.25" customHeight="1" x14ac:dyDescent="0.15">
      <c r="A13" s="112" t="s">
        <v>7</v>
      </c>
      <c r="B13" s="21" t="s">
        <v>164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>
        <f>1/2</f>
        <v>0.5</v>
      </c>
      <c r="S13" s="22"/>
      <c r="T13" s="22"/>
      <c r="U13" s="22"/>
      <c r="V13" s="23"/>
      <c r="W13" s="23"/>
      <c r="X13" s="23"/>
      <c r="Y13" s="15"/>
    </row>
    <row r="14" spans="1:25" x14ac:dyDescent="0.15">
      <c r="A14" s="113"/>
      <c r="B14" s="24" t="s">
        <v>165</v>
      </c>
      <c r="C14" s="25"/>
      <c r="D14" s="25"/>
      <c r="E14" s="25"/>
      <c r="F14" s="25">
        <v>5</v>
      </c>
      <c r="G14" s="25">
        <f>1/10</f>
        <v>0.1</v>
      </c>
      <c r="H14" s="25"/>
      <c r="I14" s="25"/>
      <c r="J14" s="25"/>
      <c r="K14" s="25"/>
      <c r="L14" s="25">
        <v>25</v>
      </c>
      <c r="M14" s="25"/>
      <c r="N14" s="25"/>
      <c r="O14" s="25"/>
      <c r="P14" s="25"/>
      <c r="Q14" s="25"/>
      <c r="R14" s="25"/>
      <c r="S14" s="25"/>
      <c r="T14" s="25"/>
      <c r="U14" s="25">
        <v>28</v>
      </c>
      <c r="V14" s="26">
        <v>18</v>
      </c>
      <c r="W14" s="26"/>
      <c r="X14" s="26"/>
      <c r="Y14" s="15"/>
    </row>
    <row r="15" spans="1:25" x14ac:dyDescent="0.15">
      <c r="A15" s="113"/>
      <c r="B15" s="24" t="s">
        <v>53</v>
      </c>
      <c r="C15" s="25"/>
      <c r="D15" s="25"/>
      <c r="E15" s="25"/>
      <c r="F15" s="25"/>
      <c r="G15" s="25"/>
      <c r="H15" s="25"/>
      <c r="I15" s="25"/>
      <c r="J15" s="25"/>
      <c r="K15" s="25"/>
      <c r="L15" s="25">
        <v>100</v>
      </c>
      <c r="M15" s="25"/>
      <c r="N15" s="25"/>
      <c r="O15" s="25"/>
      <c r="P15" s="25"/>
      <c r="Q15" s="25"/>
      <c r="R15" s="25"/>
      <c r="S15" s="25"/>
      <c r="T15" s="25"/>
      <c r="U15" s="25"/>
      <c r="V15" s="26"/>
      <c r="W15" s="26"/>
      <c r="X15" s="26"/>
      <c r="Y15" s="15"/>
    </row>
    <row r="16" spans="1:25" ht="11.25" thickBot="1" x14ac:dyDescent="0.2">
      <c r="A16" s="115"/>
      <c r="B16" s="27" t="s">
        <v>46</v>
      </c>
      <c r="C16" s="28">
        <v>40</v>
      </c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9"/>
      <c r="W16" s="29"/>
      <c r="X16" s="29"/>
      <c r="Y16" s="15"/>
    </row>
    <row r="17" spans="1:25" ht="11.25" thickBot="1" x14ac:dyDescent="0.2">
      <c r="A17" s="1">
        <f>SUM(C2)</f>
        <v>1</v>
      </c>
      <c r="B17" s="2" t="s">
        <v>20</v>
      </c>
      <c r="C17" s="31">
        <f>SUM(C5:C12)</f>
        <v>80</v>
      </c>
      <c r="D17" s="31">
        <f t="shared" ref="D17:X17" si="0">SUM(D5:D12)</f>
        <v>12</v>
      </c>
      <c r="E17" s="31">
        <f t="shared" si="0"/>
        <v>14</v>
      </c>
      <c r="F17" s="31">
        <f t="shared" si="0"/>
        <v>0</v>
      </c>
      <c r="G17" s="31">
        <f t="shared" si="0"/>
        <v>0</v>
      </c>
      <c r="H17" s="31">
        <f t="shared" si="0"/>
        <v>15</v>
      </c>
      <c r="I17" s="31">
        <f t="shared" si="0"/>
        <v>40</v>
      </c>
      <c r="J17" s="31">
        <f t="shared" si="0"/>
        <v>45</v>
      </c>
      <c r="K17" s="31">
        <f t="shared" si="0"/>
        <v>20</v>
      </c>
      <c r="L17" s="31">
        <f t="shared" si="0"/>
        <v>0</v>
      </c>
      <c r="M17" s="31">
        <f t="shared" si="0"/>
        <v>25</v>
      </c>
      <c r="N17" s="31">
        <f t="shared" si="0"/>
        <v>5</v>
      </c>
      <c r="O17" s="31">
        <f t="shared" si="0"/>
        <v>5</v>
      </c>
      <c r="P17" s="31">
        <f t="shared" si="0"/>
        <v>3</v>
      </c>
      <c r="Q17" s="31">
        <f t="shared" si="0"/>
        <v>70</v>
      </c>
      <c r="R17" s="31">
        <f t="shared" si="0"/>
        <v>0</v>
      </c>
      <c r="S17" s="31">
        <f t="shared" si="0"/>
        <v>40</v>
      </c>
      <c r="T17" s="31">
        <f t="shared" si="0"/>
        <v>25</v>
      </c>
      <c r="U17" s="31">
        <f t="shared" si="0"/>
        <v>3</v>
      </c>
      <c r="V17" s="31">
        <f t="shared" si="0"/>
        <v>25</v>
      </c>
      <c r="W17" s="32">
        <f t="shared" si="0"/>
        <v>35</v>
      </c>
      <c r="X17" s="32">
        <f t="shared" si="0"/>
        <v>0</v>
      </c>
      <c r="Y17" s="15"/>
    </row>
    <row r="18" spans="1:25" x14ac:dyDescent="0.15">
      <c r="A18" s="3"/>
      <c r="B18" s="4" t="s">
        <v>21</v>
      </c>
      <c r="C18" s="33">
        <f>SUM(A17*C17)/1000</f>
        <v>0.08</v>
      </c>
      <c r="D18" s="33">
        <f>+(A17*D17)/1000</f>
        <v>1.2E-2</v>
      </c>
      <c r="E18" s="33">
        <f>+(A17*E17)/1000</f>
        <v>1.4E-2</v>
      </c>
      <c r="F18" s="33">
        <f>+(A17*F17)/1000</f>
        <v>0</v>
      </c>
      <c r="G18" s="33">
        <f>+(A17*G17)/1000</f>
        <v>0</v>
      </c>
      <c r="H18" s="33">
        <f>+(A17*H17)/1000</f>
        <v>1.4999999999999999E-2</v>
      </c>
      <c r="I18" s="33">
        <f>+(A17*I17)/1000</f>
        <v>0.04</v>
      </c>
      <c r="J18" s="33">
        <f>+(A17*J17)/1000</f>
        <v>4.4999999999999998E-2</v>
      </c>
      <c r="K18" s="33">
        <f>+(A17*K17)/1000</f>
        <v>0.02</v>
      </c>
      <c r="L18" s="33">
        <f>+(A17*L17)/1000</f>
        <v>0</v>
      </c>
      <c r="M18" s="33">
        <f>+(A17*M17)/1000</f>
        <v>2.5000000000000001E-2</v>
      </c>
      <c r="N18" s="33">
        <f>+(A17*N17)/1000</f>
        <v>5.0000000000000001E-3</v>
      </c>
      <c r="O18" s="33">
        <f>+(A17*O17)/1000</f>
        <v>5.0000000000000001E-3</v>
      </c>
      <c r="P18" s="33">
        <f>+(A17*P17)/1000</f>
        <v>3.0000000000000001E-3</v>
      </c>
      <c r="Q18" s="33">
        <f>+(A17*Q17)/1000</f>
        <v>7.0000000000000007E-2</v>
      </c>
      <c r="R18" s="33">
        <f>+(A17*R17)/1000</f>
        <v>0</v>
      </c>
      <c r="S18" s="33">
        <f>+(A17*S17)/1000</f>
        <v>0.04</v>
      </c>
      <c r="T18" s="33">
        <f>+(A17*T17)/1000</f>
        <v>2.5000000000000001E-2</v>
      </c>
      <c r="U18" s="33">
        <f>+(A17*U17)/1000</f>
        <v>3.0000000000000001E-3</v>
      </c>
      <c r="V18" s="33">
        <f>+(A17*V17)/1000</f>
        <v>2.5000000000000001E-2</v>
      </c>
      <c r="W18" s="33">
        <f>+(A17*W17)/1000</f>
        <v>3.5000000000000003E-2</v>
      </c>
      <c r="X18" s="33">
        <f>+(A17*X17)/1000</f>
        <v>0</v>
      </c>
      <c r="Y18" s="15"/>
    </row>
    <row r="19" spans="1:25" x14ac:dyDescent="0.15">
      <c r="A19" s="1">
        <f>SUM(D2)</f>
        <v>1</v>
      </c>
      <c r="B19" s="4" t="s">
        <v>22</v>
      </c>
      <c r="C19" s="34">
        <f>SUM(C13:C16)</f>
        <v>40</v>
      </c>
      <c r="D19" s="34">
        <f t="shared" ref="D19:X19" si="1">SUM(D13:D16)</f>
        <v>0</v>
      </c>
      <c r="E19" s="34">
        <f t="shared" si="1"/>
        <v>0</v>
      </c>
      <c r="F19" s="34">
        <f t="shared" si="1"/>
        <v>5</v>
      </c>
      <c r="G19" s="34">
        <f t="shared" si="1"/>
        <v>0.1</v>
      </c>
      <c r="H19" s="34">
        <f t="shared" si="1"/>
        <v>0</v>
      </c>
      <c r="I19" s="34">
        <f t="shared" si="1"/>
        <v>0</v>
      </c>
      <c r="J19" s="34">
        <f t="shared" si="1"/>
        <v>0</v>
      </c>
      <c r="K19" s="34">
        <f t="shared" si="1"/>
        <v>0</v>
      </c>
      <c r="L19" s="34">
        <f t="shared" si="1"/>
        <v>125</v>
      </c>
      <c r="M19" s="34">
        <f t="shared" si="1"/>
        <v>0</v>
      </c>
      <c r="N19" s="34">
        <f>SUM(N13:N16)</f>
        <v>0</v>
      </c>
      <c r="O19" s="34">
        <f t="shared" si="1"/>
        <v>0</v>
      </c>
      <c r="P19" s="34">
        <f t="shared" si="1"/>
        <v>0</v>
      </c>
      <c r="Q19" s="34">
        <f t="shared" si="1"/>
        <v>0</v>
      </c>
      <c r="R19" s="34">
        <f t="shared" si="1"/>
        <v>0.5</v>
      </c>
      <c r="S19" s="34">
        <f t="shared" si="1"/>
        <v>0</v>
      </c>
      <c r="T19" s="34">
        <f t="shared" si="1"/>
        <v>0</v>
      </c>
      <c r="U19" s="34">
        <f t="shared" si="1"/>
        <v>28</v>
      </c>
      <c r="V19" s="34">
        <f t="shared" si="1"/>
        <v>18</v>
      </c>
      <c r="W19" s="35">
        <f t="shared" si="1"/>
        <v>0</v>
      </c>
      <c r="X19" s="35">
        <f t="shared" si="1"/>
        <v>0</v>
      </c>
      <c r="Y19" s="15"/>
    </row>
    <row r="20" spans="1:25" ht="11.25" thickBot="1" x14ac:dyDescent="0.2">
      <c r="A20" s="5"/>
      <c r="B20" s="6" t="s">
        <v>23</v>
      </c>
      <c r="C20" s="36">
        <f>SUM(A19*C19)/1000</f>
        <v>0.04</v>
      </c>
      <c r="D20" s="36">
        <f>+(A19*D19)/1000</f>
        <v>0</v>
      </c>
      <c r="E20" s="36">
        <f>+(A19*E19)/1000</f>
        <v>0</v>
      </c>
      <c r="F20" s="36">
        <f>+(A19*F19)/1000</f>
        <v>5.0000000000000001E-3</v>
      </c>
      <c r="G20" s="36">
        <f>+(A19*G19)</f>
        <v>0.1</v>
      </c>
      <c r="H20" s="36">
        <f>+(A19*H19)/1000</f>
        <v>0</v>
      </c>
      <c r="I20" s="36">
        <f>+(A19*I19)/1000</f>
        <v>0</v>
      </c>
      <c r="J20" s="36">
        <f>+(A19*J19)/1000</f>
        <v>0</v>
      </c>
      <c r="K20" s="36">
        <f>+(A19*K19)/1000</f>
        <v>0</v>
      </c>
      <c r="L20" s="36">
        <f>+(A19*L19)/1000</f>
        <v>0.125</v>
      </c>
      <c r="M20" s="36">
        <f>+(A19*M19)/1000</f>
        <v>0</v>
      </c>
      <c r="N20" s="36">
        <f>+(A19*N19)/1000</f>
        <v>0</v>
      </c>
      <c r="O20" s="36">
        <f>+(A19*O19)/1000</f>
        <v>0</v>
      </c>
      <c r="P20" s="36">
        <f>+(A19*P19)/1000</f>
        <v>0</v>
      </c>
      <c r="Q20" s="36">
        <f>+(A19*Q19)/1000</f>
        <v>0</v>
      </c>
      <c r="R20" s="36">
        <f>+(A19*R19)</f>
        <v>0.5</v>
      </c>
      <c r="S20" s="36">
        <f>+(A19*S19)</f>
        <v>0</v>
      </c>
      <c r="T20" s="36">
        <f>+(A19*T19)/1000</f>
        <v>0</v>
      </c>
      <c r="U20" s="36">
        <f>+(A19*U19)/1000</f>
        <v>2.8000000000000001E-2</v>
      </c>
      <c r="V20" s="36">
        <f>+(A19*V19)/1000</f>
        <v>1.7999999999999999E-2</v>
      </c>
      <c r="W20" s="37">
        <f>+(A19*W19)/1000</f>
        <v>0</v>
      </c>
      <c r="X20" s="37">
        <f>+(A19*X19)/1000</f>
        <v>0</v>
      </c>
      <c r="Y20" s="15"/>
    </row>
    <row r="21" spans="1:25" x14ac:dyDescent="0.15">
      <c r="A21" s="116" t="s">
        <v>8</v>
      </c>
      <c r="B21" s="117"/>
      <c r="C21" s="38">
        <f>+C20+C18</f>
        <v>0.12</v>
      </c>
      <c r="D21" s="38">
        <f t="shared" ref="D21:X21" si="2">+D20+D18</f>
        <v>1.2E-2</v>
      </c>
      <c r="E21" s="38">
        <f t="shared" si="2"/>
        <v>1.4E-2</v>
      </c>
      <c r="F21" s="38">
        <f t="shared" si="2"/>
        <v>5.0000000000000001E-3</v>
      </c>
      <c r="G21" s="38">
        <f t="shared" si="2"/>
        <v>0.1</v>
      </c>
      <c r="H21" s="38">
        <f t="shared" si="2"/>
        <v>1.4999999999999999E-2</v>
      </c>
      <c r="I21" s="38">
        <f t="shared" si="2"/>
        <v>0.04</v>
      </c>
      <c r="J21" s="38">
        <f t="shared" si="2"/>
        <v>4.4999999999999998E-2</v>
      </c>
      <c r="K21" s="38">
        <f t="shared" si="2"/>
        <v>0.02</v>
      </c>
      <c r="L21" s="38">
        <f t="shared" si="2"/>
        <v>0.125</v>
      </c>
      <c r="M21" s="38">
        <f t="shared" si="2"/>
        <v>2.5000000000000001E-2</v>
      </c>
      <c r="N21" s="38">
        <f t="shared" si="2"/>
        <v>5.0000000000000001E-3</v>
      </c>
      <c r="O21" s="38">
        <f t="shared" si="2"/>
        <v>5.0000000000000001E-3</v>
      </c>
      <c r="P21" s="38">
        <f t="shared" si="2"/>
        <v>3.0000000000000001E-3</v>
      </c>
      <c r="Q21" s="38">
        <f t="shared" si="2"/>
        <v>7.0000000000000007E-2</v>
      </c>
      <c r="R21" s="38">
        <f t="shared" si="2"/>
        <v>0.5</v>
      </c>
      <c r="S21" s="38">
        <f t="shared" si="2"/>
        <v>0.04</v>
      </c>
      <c r="T21" s="38">
        <f t="shared" si="2"/>
        <v>2.5000000000000001E-2</v>
      </c>
      <c r="U21" s="38">
        <f t="shared" si="2"/>
        <v>3.1E-2</v>
      </c>
      <c r="V21" s="38">
        <f t="shared" si="2"/>
        <v>4.2999999999999997E-2</v>
      </c>
      <c r="W21" s="39">
        <f t="shared" si="2"/>
        <v>3.5000000000000003E-2</v>
      </c>
      <c r="X21" s="39">
        <f t="shared" si="2"/>
        <v>0</v>
      </c>
      <c r="Y21" s="15"/>
    </row>
    <row r="22" spans="1:25" x14ac:dyDescent="0.15">
      <c r="A22" s="109" t="s">
        <v>9</v>
      </c>
      <c r="B22" s="111"/>
      <c r="C22" s="40">
        <v>262</v>
      </c>
      <c r="D22" s="40">
        <v>2948</v>
      </c>
      <c r="E22" s="40">
        <v>1650</v>
      </c>
      <c r="F22" s="40">
        <v>608</v>
      </c>
      <c r="G22" s="40">
        <v>57</v>
      </c>
      <c r="H22" s="40">
        <v>708</v>
      </c>
      <c r="I22" s="40">
        <v>154</v>
      </c>
      <c r="J22" s="40">
        <v>2644</v>
      </c>
      <c r="K22" s="40">
        <v>187</v>
      </c>
      <c r="L22" s="40">
        <v>269</v>
      </c>
      <c r="M22" s="40">
        <v>153</v>
      </c>
      <c r="N22" s="40">
        <v>238</v>
      </c>
      <c r="O22" s="40">
        <v>208</v>
      </c>
      <c r="P22" s="40">
        <v>198</v>
      </c>
      <c r="Q22" s="40">
        <v>350</v>
      </c>
      <c r="R22" s="40">
        <v>104</v>
      </c>
      <c r="S22" s="40">
        <v>154</v>
      </c>
      <c r="T22" s="40">
        <v>138</v>
      </c>
      <c r="U22" s="40">
        <v>227</v>
      </c>
      <c r="V22" s="40">
        <v>399</v>
      </c>
      <c r="W22" s="41">
        <v>390</v>
      </c>
      <c r="X22" s="41"/>
      <c r="Y22" s="15"/>
    </row>
    <row r="23" spans="1:25" x14ac:dyDescent="0.15">
      <c r="A23" s="7">
        <f>SUM(A17)</f>
        <v>1</v>
      </c>
      <c r="B23" s="8" t="s">
        <v>10</v>
      </c>
      <c r="C23" s="42">
        <f>SUM(C18*C22)</f>
        <v>20.96</v>
      </c>
      <c r="D23" s="42">
        <f>SUM(D18*D22)</f>
        <v>35.375999999999998</v>
      </c>
      <c r="E23" s="42">
        <f t="shared" ref="E23:X23" si="3">SUM(E18*E22)</f>
        <v>23.1</v>
      </c>
      <c r="F23" s="42">
        <f t="shared" si="3"/>
        <v>0</v>
      </c>
      <c r="G23" s="42">
        <f t="shared" si="3"/>
        <v>0</v>
      </c>
      <c r="H23" s="42">
        <f t="shared" si="3"/>
        <v>10.62</v>
      </c>
      <c r="I23" s="42">
        <f t="shared" si="3"/>
        <v>6.16</v>
      </c>
      <c r="J23" s="42">
        <f t="shared" si="3"/>
        <v>118.97999999999999</v>
      </c>
      <c r="K23" s="42">
        <f t="shared" si="3"/>
        <v>3.74</v>
      </c>
      <c r="L23" s="42">
        <f t="shared" si="3"/>
        <v>0</v>
      </c>
      <c r="M23" s="42">
        <f t="shared" si="3"/>
        <v>3.8250000000000002</v>
      </c>
      <c r="N23" s="42">
        <f t="shared" si="3"/>
        <v>1.19</v>
      </c>
      <c r="O23" s="42">
        <f t="shared" si="3"/>
        <v>1.04</v>
      </c>
      <c r="P23" s="42">
        <f t="shared" si="3"/>
        <v>0.59399999999999997</v>
      </c>
      <c r="Q23" s="42">
        <f t="shared" si="3"/>
        <v>24.500000000000004</v>
      </c>
      <c r="R23" s="42">
        <f t="shared" si="3"/>
        <v>0</v>
      </c>
      <c r="S23" s="42">
        <f t="shared" si="3"/>
        <v>6.16</v>
      </c>
      <c r="T23" s="42">
        <f t="shared" si="3"/>
        <v>3.45</v>
      </c>
      <c r="U23" s="42">
        <f t="shared" si="3"/>
        <v>0.68100000000000005</v>
      </c>
      <c r="V23" s="42">
        <f t="shared" si="3"/>
        <v>9.9750000000000014</v>
      </c>
      <c r="W23" s="42">
        <f t="shared" si="3"/>
        <v>13.650000000000002</v>
      </c>
      <c r="X23" s="42">
        <f t="shared" si="3"/>
        <v>0</v>
      </c>
      <c r="Y23" s="43">
        <f>SUM(C23:X23)</f>
        <v>284.00099999999998</v>
      </c>
    </row>
    <row r="24" spans="1:25" x14ac:dyDescent="0.15">
      <c r="A24" s="7">
        <f>SUM(A19)</f>
        <v>1</v>
      </c>
      <c r="B24" s="8" t="s">
        <v>10</v>
      </c>
      <c r="C24" s="42">
        <f>SUM(C20*C22)</f>
        <v>10.48</v>
      </c>
      <c r="D24" s="42">
        <f>SUM(D20*D22)</f>
        <v>0</v>
      </c>
      <c r="E24" s="42">
        <f t="shared" ref="E24:X24" si="4">SUM(E20*E22)</f>
        <v>0</v>
      </c>
      <c r="F24" s="42">
        <f t="shared" si="4"/>
        <v>3.04</v>
      </c>
      <c r="G24" s="42">
        <f t="shared" si="4"/>
        <v>5.7</v>
      </c>
      <c r="H24" s="42">
        <f t="shared" si="4"/>
        <v>0</v>
      </c>
      <c r="I24" s="42">
        <f t="shared" si="4"/>
        <v>0</v>
      </c>
      <c r="J24" s="42">
        <f t="shared" si="4"/>
        <v>0</v>
      </c>
      <c r="K24" s="42">
        <f t="shared" si="4"/>
        <v>0</v>
      </c>
      <c r="L24" s="42">
        <f t="shared" si="4"/>
        <v>33.625</v>
      </c>
      <c r="M24" s="42">
        <f t="shared" si="4"/>
        <v>0</v>
      </c>
      <c r="N24" s="42">
        <f t="shared" si="4"/>
        <v>0</v>
      </c>
      <c r="O24" s="42">
        <f t="shared" si="4"/>
        <v>0</v>
      </c>
      <c r="P24" s="42">
        <f t="shared" si="4"/>
        <v>0</v>
      </c>
      <c r="Q24" s="42">
        <f t="shared" si="4"/>
        <v>0</v>
      </c>
      <c r="R24" s="42">
        <f t="shared" si="4"/>
        <v>52</v>
      </c>
      <c r="S24" s="42">
        <f t="shared" si="4"/>
        <v>0</v>
      </c>
      <c r="T24" s="42">
        <f t="shared" si="4"/>
        <v>0</v>
      </c>
      <c r="U24" s="42">
        <f t="shared" si="4"/>
        <v>6.3559999999999999</v>
      </c>
      <c r="V24" s="42">
        <f t="shared" si="4"/>
        <v>7.1819999999999995</v>
      </c>
      <c r="W24" s="42">
        <f t="shared" si="4"/>
        <v>0</v>
      </c>
      <c r="X24" s="42">
        <f t="shared" si="4"/>
        <v>0</v>
      </c>
      <c r="Y24" s="43">
        <f>SUM(C24:X24)</f>
        <v>118.383</v>
      </c>
    </row>
    <row r="25" spans="1:25" x14ac:dyDescent="0.15">
      <c r="A25" s="100" t="s">
        <v>11</v>
      </c>
      <c r="B25" s="101"/>
      <c r="C25" s="44">
        <f>SUM(C23:C24)</f>
        <v>31.44</v>
      </c>
      <c r="D25" s="44">
        <f t="shared" ref="D25:X25" si="5">+D21*D22</f>
        <v>35.375999999999998</v>
      </c>
      <c r="E25" s="44">
        <f t="shared" si="5"/>
        <v>23.1</v>
      </c>
      <c r="F25" s="44">
        <f t="shared" si="5"/>
        <v>3.04</v>
      </c>
      <c r="G25" s="44">
        <f t="shared" si="5"/>
        <v>5.7</v>
      </c>
      <c r="H25" s="44">
        <f t="shared" si="5"/>
        <v>10.62</v>
      </c>
      <c r="I25" s="44">
        <f t="shared" si="5"/>
        <v>6.16</v>
      </c>
      <c r="J25" s="44">
        <f t="shared" si="5"/>
        <v>118.97999999999999</v>
      </c>
      <c r="K25" s="44">
        <f t="shared" si="5"/>
        <v>3.74</v>
      </c>
      <c r="L25" s="44">
        <f t="shared" si="5"/>
        <v>33.625</v>
      </c>
      <c r="M25" s="44">
        <f t="shared" si="5"/>
        <v>3.8250000000000002</v>
      </c>
      <c r="N25" s="44">
        <f t="shared" si="5"/>
        <v>1.19</v>
      </c>
      <c r="O25" s="44">
        <f t="shared" si="5"/>
        <v>1.04</v>
      </c>
      <c r="P25" s="44">
        <f t="shared" si="5"/>
        <v>0.59399999999999997</v>
      </c>
      <c r="Q25" s="44">
        <f t="shared" si="5"/>
        <v>24.500000000000004</v>
      </c>
      <c r="R25" s="44">
        <f t="shared" si="5"/>
        <v>52</v>
      </c>
      <c r="S25" s="44">
        <f t="shared" si="5"/>
        <v>6.16</v>
      </c>
      <c r="T25" s="44">
        <f t="shared" si="5"/>
        <v>3.45</v>
      </c>
      <c r="U25" s="44">
        <f t="shared" si="5"/>
        <v>7.0369999999999999</v>
      </c>
      <c r="V25" s="44">
        <f t="shared" si="5"/>
        <v>17.157</v>
      </c>
      <c r="W25" s="45">
        <f t="shared" si="5"/>
        <v>13.650000000000002</v>
      </c>
      <c r="X25" s="45">
        <f t="shared" si="5"/>
        <v>0</v>
      </c>
      <c r="Y25" s="43">
        <f>SUM(C25:X25)</f>
        <v>402.38399999999996</v>
      </c>
    </row>
    <row r="26" spans="1:25" x14ac:dyDescent="0.1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7"/>
    </row>
    <row r="27" spans="1:25" s="49" customFormat="1" x14ac:dyDescent="0.1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7"/>
    </row>
    <row r="28" spans="1:25" x14ac:dyDescent="0.15">
      <c r="A28" s="118" t="s">
        <v>12</v>
      </c>
      <c r="B28" s="118"/>
      <c r="C28" s="50"/>
      <c r="H28" s="118" t="s">
        <v>13</v>
      </c>
      <c r="I28" s="118"/>
      <c r="J28" s="118"/>
      <c r="K28" s="118"/>
      <c r="P28" s="118" t="s">
        <v>14</v>
      </c>
      <c r="Q28" s="118"/>
      <c r="R28" s="118"/>
      <c r="S28" s="118"/>
    </row>
    <row r="31" spans="1:25" x14ac:dyDescent="0.15">
      <c r="B31" s="102" t="s">
        <v>0</v>
      </c>
      <c r="C31" s="102"/>
      <c r="D31" s="102"/>
      <c r="E31" s="102"/>
      <c r="F31" s="102"/>
      <c r="G31" s="102"/>
      <c r="H31" s="102"/>
      <c r="I31" s="102"/>
      <c r="J31" s="102"/>
      <c r="L31" s="10"/>
      <c r="M31" s="103" t="s">
        <v>1</v>
      </c>
      <c r="N31" s="103"/>
      <c r="O31" s="103"/>
      <c r="P31" s="103"/>
      <c r="Q31" s="103"/>
      <c r="R31" s="103" t="s">
        <v>15</v>
      </c>
      <c r="S31" s="103"/>
      <c r="T31" s="103"/>
      <c r="U31" s="103"/>
      <c r="V31" s="103"/>
    </row>
    <row r="32" spans="1:25" x14ac:dyDescent="0.15">
      <c r="B32" s="11" t="s">
        <v>3</v>
      </c>
      <c r="C32" s="12">
        <v>1</v>
      </c>
      <c r="D32" s="12">
        <v>1</v>
      </c>
      <c r="E32" s="13"/>
      <c r="F32" s="13"/>
      <c r="G32" s="13"/>
      <c r="H32" s="13"/>
      <c r="I32" s="13"/>
      <c r="J32" s="13"/>
      <c r="P32" s="104">
        <v>43039</v>
      </c>
      <c r="Q32" s="104"/>
      <c r="R32" s="104"/>
      <c r="S32" s="104"/>
      <c r="T32" s="13"/>
      <c r="U32" s="13"/>
      <c r="V32" s="13"/>
    </row>
    <row r="33" spans="1:25" x14ac:dyDescent="0.15">
      <c r="A33" s="105"/>
      <c r="B33" s="106"/>
      <c r="C33" s="109" t="s">
        <v>4</v>
      </c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1"/>
      <c r="W33" s="14"/>
      <c r="X33" s="14"/>
      <c r="Y33" s="15"/>
    </row>
    <row r="34" spans="1:25" ht="55.5" thickBot="1" x14ac:dyDescent="0.2">
      <c r="A34" s="107"/>
      <c r="B34" s="108"/>
      <c r="C34" s="16" t="s">
        <v>46</v>
      </c>
      <c r="D34" s="18" t="s">
        <v>54</v>
      </c>
      <c r="E34" s="18" t="s">
        <v>51</v>
      </c>
      <c r="F34" s="18" t="s">
        <v>60</v>
      </c>
      <c r="G34" s="18" t="s">
        <v>98</v>
      </c>
      <c r="H34" s="18" t="s">
        <v>66</v>
      </c>
      <c r="I34" s="18" t="s">
        <v>73</v>
      </c>
      <c r="J34" s="18" t="s">
        <v>69</v>
      </c>
      <c r="K34" s="18" t="s">
        <v>70</v>
      </c>
      <c r="L34" s="18" t="s">
        <v>59</v>
      </c>
      <c r="M34" s="18" t="s">
        <v>74</v>
      </c>
      <c r="N34" s="18" t="s">
        <v>97</v>
      </c>
      <c r="O34" s="18" t="s">
        <v>53</v>
      </c>
      <c r="P34" s="18" t="s">
        <v>169</v>
      </c>
      <c r="Q34" s="18" t="s">
        <v>71</v>
      </c>
      <c r="R34" s="18" t="s">
        <v>47</v>
      </c>
      <c r="S34" s="18" t="s">
        <v>58</v>
      </c>
      <c r="T34" s="18"/>
      <c r="U34" s="18"/>
      <c r="V34" s="17"/>
      <c r="W34" s="17"/>
      <c r="X34" s="17"/>
      <c r="Y34" s="15"/>
    </row>
    <row r="35" spans="1:25" ht="11.25" customHeight="1" x14ac:dyDescent="0.15">
      <c r="A35" s="112" t="s">
        <v>5</v>
      </c>
      <c r="B35" s="21" t="s">
        <v>85</v>
      </c>
      <c r="C35" s="22"/>
      <c r="D35" s="22"/>
      <c r="E35" s="22"/>
      <c r="F35" s="22"/>
      <c r="G35" s="22"/>
      <c r="H35" s="22"/>
      <c r="I35" s="22"/>
      <c r="J35" s="22"/>
      <c r="K35" s="22"/>
      <c r="L35" s="22">
        <v>50</v>
      </c>
      <c r="M35" s="22"/>
      <c r="N35" s="22"/>
      <c r="O35" s="22"/>
      <c r="P35" s="22"/>
      <c r="Q35" s="22"/>
      <c r="R35" s="22"/>
      <c r="S35" s="22"/>
      <c r="T35" s="22"/>
      <c r="U35" s="22"/>
      <c r="V35" s="23"/>
      <c r="W35" s="23"/>
      <c r="X35" s="23"/>
      <c r="Y35" s="15"/>
    </row>
    <row r="36" spans="1:25" x14ac:dyDescent="0.15">
      <c r="A36" s="113"/>
      <c r="B36" s="24" t="s">
        <v>166</v>
      </c>
      <c r="C36" s="25"/>
      <c r="D36" s="25"/>
      <c r="E36" s="25"/>
      <c r="F36" s="25">
        <v>9</v>
      </c>
      <c r="G36" s="25"/>
      <c r="H36" s="25"/>
      <c r="I36" s="25">
        <v>9</v>
      </c>
      <c r="J36" s="25">
        <f>1/10</f>
        <v>0.1</v>
      </c>
      <c r="K36" s="25">
        <v>18</v>
      </c>
      <c r="L36" s="25"/>
      <c r="M36" s="25">
        <v>9</v>
      </c>
      <c r="N36" s="25"/>
      <c r="O36" s="25"/>
      <c r="P36" s="25"/>
      <c r="Q36" s="25">
        <v>30</v>
      </c>
      <c r="R36" s="25"/>
      <c r="S36" s="25"/>
      <c r="T36" s="25"/>
      <c r="U36" s="25"/>
      <c r="V36" s="26"/>
      <c r="W36" s="26"/>
      <c r="X36" s="26"/>
      <c r="Y36" s="15" t="s">
        <v>160</v>
      </c>
    </row>
    <row r="37" spans="1:25" x14ac:dyDescent="0.15">
      <c r="A37" s="113"/>
      <c r="B37" s="24" t="s">
        <v>167</v>
      </c>
      <c r="C37" s="25">
        <v>60</v>
      </c>
      <c r="D37" s="25"/>
      <c r="E37" s="25">
        <v>7</v>
      </c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6"/>
      <c r="W37" s="26"/>
      <c r="X37" s="26"/>
      <c r="Y37" s="15"/>
    </row>
    <row r="38" spans="1:25" ht="11.25" thickBot="1" x14ac:dyDescent="0.2">
      <c r="A38" s="114"/>
      <c r="B38" s="27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9"/>
      <c r="W38" s="29"/>
      <c r="X38" s="29"/>
      <c r="Y38" s="15"/>
    </row>
    <row r="39" spans="1:25" ht="11.25" customHeight="1" x14ac:dyDescent="0.15">
      <c r="A39" s="112" t="s">
        <v>6</v>
      </c>
      <c r="B39" s="21" t="s">
        <v>52</v>
      </c>
      <c r="C39" s="22"/>
      <c r="D39" s="22"/>
      <c r="E39" s="22"/>
      <c r="F39" s="22"/>
      <c r="G39" s="22">
        <v>40</v>
      </c>
      <c r="H39" s="22">
        <v>40</v>
      </c>
      <c r="I39" s="22"/>
      <c r="J39" s="22"/>
      <c r="K39" s="22"/>
      <c r="L39" s="22"/>
      <c r="M39" s="22"/>
      <c r="N39" s="22">
        <v>10</v>
      </c>
      <c r="O39" s="22"/>
      <c r="P39" s="22"/>
      <c r="Q39" s="22"/>
      <c r="R39" s="22"/>
      <c r="S39" s="22"/>
      <c r="T39" s="22"/>
      <c r="U39" s="22"/>
      <c r="V39" s="23"/>
      <c r="W39" s="23"/>
      <c r="X39" s="23"/>
      <c r="Y39" s="15"/>
    </row>
    <row r="40" spans="1:25" x14ac:dyDescent="0.15">
      <c r="A40" s="113"/>
      <c r="B40" s="24" t="s">
        <v>169</v>
      </c>
      <c r="C40" s="25"/>
      <c r="D40" s="25">
        <v>15</v>
      </c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>
        <v>60</v>
      </c>
      <c r="Q40" s="25"/>
      <c r="R40" s="25"/>
      <c r="S40" s="25"/>
      <c r="T40" s="25"/>
      <c r="U40" s="25"/>
      <c r="V40" s="26"/>
      <c r="W40" s="26"/>
      <c r="X40" s="26"/>
      <c r="Y40" s="15"/>
    </row>
    <row r="41" spans="1:25" x14ac:dyDescent="0.15">
      <c r="A41" s="113"/>
      <c r="B41" s="24" t="s">
        <v>168</v>
      </c>
      <c r="C41" s="25"/>
      <c r="D41" s="25"/>
      <c r="E41" s="25">
        <v>20</v>
      </c>
      <c r="F41" s="25"/>
      <c r="G41" s="25"/>
      <c r="H41" s="25"/>
      <c r="I41" s="25"/>
      <c r="J41" s="25"/>
      <c r="K41" s="25"/>
      <c r="L41" s="25"/>
      <c r="M41" s="25"/>
      <c r="N41" s="25"/>
      <c r="O41" s="25">
        <v>70</v>
      </c>
      <c r="P41" s="25"/>
      <c r="Q41" s="25"/>
      <c r="R41" s="25"/>
      <c r="S41" s="25"/>
      <c r="T41" s="25"/>
      <c r="U41" s="25"/>
      <c r="V41" s="26"/>
      <c r="W41" s="26"/>
      <c r="X41" s="26"/>
      <c r="Y41" s="15"/>
    </row>
    <row r="42" spans="1:25" ht="11.25" thickBot="1" x14ac:dyDescent="0.2">
      <c r="A42" s="114"/>
      <c r="B42" s="27" t="s">
        <v>63</v>
      </c>
      <c r="C42" s="28">
        <v>60</v>
      </c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9"/>
      <c r="W42" s="29"/>
      <c r="X42" s="29"/>
      <c r="Y42" s="15"/>
    </row>
    <row r="43" spans="1:25" ht="11.25" customHeight="1" x14ac:dyDescent="0.15">
      <c r="A43" s="112" t="s">
        <v>7</v>
      </c>
      <c r="B43" s="51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3"/>
      <c r="W43" s="53"/>
      <c r="X43" s="53"/>
      <c r="Y43" s="15"/>
    </row>
    <row r="44" spans="1:25" x14ac:dyDescent="0.15">
      <c r="A44" s="113"/>
      <c r="B44" s="5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55"/>
      <c r="W44" s="55"/>
      <c r="X44" s="55"/>
      <c r="Y44" s="15"/>
    </row>
    <row r="45" spans="1:25" x14ac:dyDescent="0.15">
      <c r="A45" s="113"/>
      <c r="B45" s="5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55"/>
      <c r="W45" s="55"/>
      <c r="X45" s="55"/>
      <c r="Y45" s="15"/>
    </row>
    <row r="46" spans="1:25" ht="11.25" thickBot="1" x14ac:dyDescent="0.2">
      <c r="A46" s="115"/>
      <c r="B46" s="56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8"/>
      <c r="W46" s="58"/>
      <c r="X46" s="58"/>
      <c r="Y46" s="15"/>
    </row>
    <row r="47" spans="1:25" ht="11.25" thickBot="1" x14ac:dyDescent="0.2">
      <c r="A47" s="1">
        <f>SUM(C32)</f>
        <v>1</v>
      </c>
      <c r="B47" s="2" t="s">
        <v>16</v>
      </c>
      <c r="C47" s="31">
        <f>SUM(C35:C38)</f>
        <v>60</v>
      </c>
      <c r="D47" s="31">
        <f t="shared" ref="D47:X47" si="6">SUM(D35:D38)</f>
        <v>0</v>
      </c>
      <c r="E47" s="31">
        <f t="shared" si="6"/>
        <v>7</v>
      </c>
      <c r="F47" s="31">
        <f t="shared" si="6"/>
        <v>9</v>
      </c>
      <c r="G47" s="31">
        <f t="shared" si="6"/>
        <v>0</v>
      </c>
      <c r="H47" s="31">
        <f t="shared" si="6"/>
        <v>0</v>
      </c>
      <c r="I47" s="31">
        <f t="shared" si="6"/>
        <v>9</v>
      </c>
      <c r="J47" s="31">
        <f t="shared" si="6"/>
        <v>0.1</v>
      </c>
      <c r="K47" s="31">
        <f t="shared" si="6"/>
        <v>18</v>
      </c>
      <c r="L47" s="31">
        <f t="shared" si="6"/>
        <v>50</v>
      </c>
      <c r="M47" s="31">
        <f t="shared" si="6"/>
        <v>9</v>
      </c>
      <c r="N47" s="31">
        <f t="shared" si="6"/>
        <v>0</v>
      </c>
      <c r="O47" s="31">
        <f t="shared" si="6"/>
        <v>0</v>
      </c>
      <c r="P47" s="31">
        <f t="shared" si="6"/>
        <v>0</v>
      </c>
      <c r="Q47" s="31">
        <f t="shared" si="6"/>
        <v>30</v>
      </c>
      <c r="R47" s="31">
        <f t="shared" si="6"/>
        <v>0</v>
      </c>
      <c r="S47" s="31">
        <f t="shared" si="6"/>
        <v>0</v>
      </c>
      <c r="T47" s="31">
        <f t="shared" si="6"/>
        <v>0</v>
      </c>
      <c r="U47" s="31">
        <f t="shared" si="6"/>
        <v>0</v>
      </c>
      <c r="V47" s="31">
        <f t="shared" si="6"/>
        <v>0</v>
      </c>
      <c r="W47" s="31">
        <f t="shared" si="6"/>
        <v>0</v>
      </c>
      <c r="X47" s="31">
        <f t="shared" si="6"/>
        <v>0</v>
      </c>
      <c r="Y47" s="15"/>
    </row>
    <row r="48" spans="1:25" x14ac:dyDescent="0.15">
      <c r="A48" s="3"/>
      <c r="B48" s="4" t="s">
        <v>17</v>
      </c>
      <c r="C48" s="33">
        <f>SUM(A47*C47)/1000</f>
        <v>0.06</v>
      </c>
      <c r="D48" s="33">
        <f>+(A47*D47)/1000</f>
        <v>0</v>
      </c>
      <c r="E48" s="33">
        <f>+(A47*E47)/1000</f>
        <v>7.0000000000000001E-3</v>
      </c>
      <c r="F48" s="33">
        <f>+(A47*F47)/1000</f>
        <v>8.9999999999999993E-3</v>
      </c>
      <c r="G48" s="33">
        <f>+(A47*G47)/1000</f>
        <v>0</v>
      </c>
      <c r="H48" s="33">
        <f>+(A47*H47)/1000</f>
        <v>0</v>
      </c>
      <c r="I48" s="33">
        <f>+(A47*I47)/1000</f>
        <v>8.9999999999999993E-3</v>
      </c>
      <c r="J48" s="33">
        <f>+(A47*J47)</f>
        <v>0.1</v>
      </c>
      <c r="K48" s="33">
        <f>+(A47*K47)/1000</f>
        <v>1.7999999999999999E-2</v>
      </c>
      <c r="L48" s="33">
        <f>+(A47*L47)/1000</f>
        <v>0.05</v>
      </c>
      <c r="M48" s="33">
        <f>+(A47*M47)/1000</f>
        <v>8.9999999999999993E-3</v>
      </c>
      <c r="N48" s="33">
        <f>+(A47*N47)/1000</f>
        <v>0</v>
      </c>
      <c r="O48" s="33">
        <f>+(A47*O47)/1000</f>
        <v>0</v>
      </c>
      <c r="P48" s="33">
        <f>+(A47*P47)/1000</f>
        <v>0</v>
      </c>
      <c r="Q48" s="33">
        <f>+(A47*Q47)/1000</f>
        <v>0.03</v>
      </c>
      <c r="R48" s="33">
        <f>+(A47*R47)/1000</f>
        <v>0</v>
      </c>
      <c r="S48" s="33">
        <f>+(A47*S47)/1000</f>
        <v>0</v>
      </c>
      <c r="T48" s="33">
        <f>+(A47*T47)/1000</f>
        <v>0</v>
      </c>
      <c r="U48" s="33">
        <f>+(A47*U47)/1000</f>
        <v>0</v>
      </c>
      <c r="V48" s="33">
        <f>+(A47*V47)/1000</f>
        <v>0</v>
      </c>
      <c r="W48" s="33">
        <f>+(A47*W47)/1000</f>
        <v>0</v>
      </c>
      <c r="X48" s="33">
        <f>+(A47*X47)/1000</f>
        <v>0</v>
      </c>
      <c r="Y48" s="15"/>
    </row>
    <row r="49" spans="1:25" x14ac:dyDescent="0.15">
      <c r="A49" s="1">
        <f>SUM(D32)</f>
        <v>1</v>
      </c>
      <c r="B49" s="4" t="s">
        <v>18</v>
      </c>
      <c r="C49" s="34">
        <f>SUM(C39:C42)</f>
        <v>60</v>
      </c>
      <c r="D49" s="34">
        <f t="shared" ref="D49:X49" si="7">SUM(D39:D42)</f>
        <v>15</v>
      </c>
      <c r="E49" s="34">
        <f t="shared" si="7"/>
        <v>20</v>
      </c>
      <c r="F49" s="34">
        <f t="shared" si="7"/>
        <v>0</v>
      </c>
      <c r="G49" s="34">
        <f t="shared" si="7"/>
        <v>40</v>
      </c>
      <c r="H49" s="34">
        <f t="shared" si="7"/>
        <v>40</v>
      </c>
      <c r="I49" s="34">
        <f t="shared" si="7"/>
        <v>0</v>
      </c>
      <c r="J49" s="34">
        <f t="shared" si="7"/>
        <v>0</v>
      </c>
      <c r="K49" s="34">
        <f t="shared" si="7"/>
        <v>0</v>
      </c>
      <c r="L49" s="34">
        <f t="shared" si="7"/>
        <v>0</v>
      </c>
      <c r="M49" s="34">
        <f t="shared" si="7"/>
        <v>0</v>
      </c>
      <c r="N49" s="34">
        <f t="shared" si="7"/>
        <v>10</v>
      </c>
      <c r="O49" s="34">
        <f t="shared" si="7"/>
        <v>70</v>
      </c>
      <c r="P49" s="34">
        <f t="shared" si="7"/>
        <v>60</v>
      </c>
      <c r="Q49" s="34">
        <f t="shared" si="7"/>
        <v>0</v>
      </c>
      <c r="R49" s="34">
        <f t="shared" si="7"/>
        <v>0</v>
      </c>
      <c r="S49" s="34">
        <f t="shared" si="7"/>
        <v>0</v>
      </c>
      <c r="T49" s="34">
        <f t="shared" si="7"/>
        <v>0</v>
      </c>
      <c r="U49" s="34">
        <f t="shared" si="7"/>
        <v>0</v>
      </c>
      <c r="V49" s="34">
        <f t="shared" si="7"/>
        <v>0</v>
      </c>
      <c r="W49" s="34">
        <f t="shared" si="7"/>
        <v>0</v>
      </c>
      <c r="X49" s="34">
        <f t="shared" si="7"/>
        <v>0</v>
      </c>
      <c r="Y49" s="15"/>
    </row>
    <row r="50" spans="1:25" ht="11.25" thickBot="1" x14ac:dyDescent="0.2">
      <c r="A50" s="5"/>
      <c r="B50" s="6" t="s">
        <v>19</v>
      </c>
      <c r="C50" s="36">
        <f>SUM(A49*C49)/1000</f>
        <v>0.06</v>
      </c>
      <c r="D50" s="36">
        <f>+(A49*D49)/1000</f>
        <v>1.4999999999999999E-2</v>
      </c>
      <c r="E50" s="36">
        <f>+(A49*E49)/1000</f>
        <v>0.02</v>
      </c>
      <c r="F50" s="36">
        <f>+(A49*F49)/1000</f>
        <v>0</v>
      </c>
      <c r="G50" s="36">
        <f>+(A49*G49)/1000</f>
        <v>0.04</v>
      </c>
      <c r="H50" s="36">
        <f>+(A49*H49)/1000</f>
        <v>0.04</v>
      </c>
      <c r="I50" s="36">
        <f>+(A49*I49)/1000</f>
        <v>0</v>
      </c>
      <c r="J50" s="36">
        <f>+(A49*J49)/1000</f>
        <v>0</v>
      </c>
      <c r="K50" s="36">
        <f>+(A49*K49)/1000</f>
        <v>0</v>
      </c>
      <c r="L50" s="36">
        <f>+(A49*L49)/1000</f>
        <v>0</v>
      </c>
      <c r="M50" s="36">
        <f>+(A49*M49)/1000</f>
        <v>0</v>
      </c>
      <c r="N50" s="36">
        <f>+(A49*N49)/1000</f>
        <v>0.01</v>
      </c>
      <c r="O50" s="36">
        <f>+(A49*O49)/1000</f>
        <v>7.0000000000000007E-2</v>
      </c>
      <c r="P50" s="36">
        <f>+(A49*P49)/1000</f>
        <v>0.06</v>
      </c>
      <c r="Q50" s="36">
        <f>+(A49*Q49)/1000</f>
        <v>0</v>
      </c>
      <c r="R50" s="36">
        <f>+(A49*R49)/1000</f>
        <v>0</v>
      </c>
      <c r="S50" s="36">
        <f>+(A49*S49)/1000</f>
        <v>0</v>
      </c>
      <c r="T50" s="36">
        <f>+(A49*T49)/1000</f>
        <v>0</v>
      </c>
      <c r="U50" s="36">
        <f>+(A49*U49)/1000</f>
        <v>0</v>
      </c>
      <c r="V50" s="37">
        <f>+(A49*V49)/1000</f>
        <v>0</v>
      </c>
      <c r="W50" s="37">
        <f>+(A49*W49)/1000</f>
        <v>0</v>
      </c>
      <c r="X50" s="37">
        <f>+(A49*X49)/1000</f>
        <v>0</v>
      </c>
      <c r="Y50" s="15"/>
    </row>
    <row r="51" spans="1:25" x14ac:dyDescent="0.15">
      <c r="A51" s="116" t="s">
        <v>8</v>
      </c>
      <c r="B51" s="117"/>
      <c r="C51" s="38">
        <f>+C50+C48</f>
        <v>0.12</v>
      </c>
      <c r="D51" s="38">
        <f t="shared" ref="D51:X51" si="8">+D50+D48</f>
        <v>1.4999999999999999E-2</v>
      </c>
      <c r="E51" s="38">
        <f t="shared" si="8"/>
        <v>2.7E-2</v>
      </c>
      <c r="F51" s="38">
        <f t="shared" si="8"/>
        <v>8.9999999999999993E-3</v>
      </c>
      <c r="G51" s="38">
        <f t="shared" si="8"/>
        <v>0.04</v>
      </c>
      <c r="H51" s="38">
        <f t="shared" si="8"/>
        <v>0.04</v>
      </c>
      <c r="I51" s="38">
        <f t="shared" si="8"/>
        <v>8.9999999999999993E-3</v>
      </c>
      <c r="J51" s="38">
        <f t="shared" si="8"/>
        <v>0.1</v>
      </c>
      <c r="K51" s="38">
        <f t="shared" si="8"/>
        <v>1.7999999999999999E-2</v>
      </c>
      <c r="L51" s="38">
        <f t="shared" si="8"/>
        <v>0.05</v>
      </c>
      <c r="M51" s="38">
        <f t="shared" si="8"/>
        <v>8.9999999999999993E-3</v>
      </c>
      <c r="N51" s="38">
        <f t="shared" si="8"/>
        <v>0.01</v>
      </c>
      <c r="O51" s="38">
        <f t="shared" si="8"/>
        <v>7.0000000000000007E-2</v>
      </c>
      <c r="P51" s="38">
        <f t="shared" si="8"/>
        <v>0.06</v>
      </c>
      <c r="Q51" s="38">
        <f t="shared" si="8"/>
        <v>0.03</v>
      </c>
      <c r="R51" s="38">
        <f t="shared" si="8"/>
        <v>0</v>
      </c>
      <c r="S51" s="38">
        <f t="shared" si="8"/>
        <v>0</v>
      </c>
      <c r="T51" s="38">
        <f t="shared" si="8"/>
        <v>0</v>
      </c>
      <c r="U51" s="38">
        <f t="shared" si="8"/>
        <v>0</v>
      </c>
      <c r="V51" s="39">
        <f t="shared" si="8"/>
        <v>0</v>
      </c>
      <c r="W51" s="39">
        <f t="shared" si="8"/>
        <v>0</v>
      </c>
      <c r="X51" s="39">
        <f t="shared" si="8"/>
        <v>0</v>
      </c>
      <c r="Y51" s="15"/>
    </row>
    <row r="52" spans="1:25" x14ac:dyDescent="0.15">
      <c r="A52" s="109" t="s">
        <v>9</v>
      </c>
      <c r="B52" s="111"/>
      <c r="C52" s="40">
        <v>262</v>
      </c>
      <c r="D52" s="40">
        <v>608</v>
      </c>
      <c r="E52" s="40">
        <v>1650</v>
      </c>
      <c r="F52" s="40">
        <v>2948</v>
      </c>
      <c r="G52" s="40">
        <v>208</v>
      </c>
      <c r="H52" s="40">
        <v>154</v>
      </c>
      <c r="I52" s="40">
        <v>708</v>
      </c>
      <c r="J52" s="40">
        <v>57</v>
      </c>
      <c r="K52" s="40">
        <v>399</v>
      </c>
      <c r="L52" s="40">
        <v>160</v>
      </c>
      <c r="M52" s="40">
        <v>1290</v>
      </c>
      <c r="N52" s="40">
        <v>198</v>
      </c>
      <c r="O52" s="40">
        <v>330</v>
      </c>
      <c r="P52" s="40">
        <v>269</v>
      </c>
      <c r="Q52" s="40">
        <v>227</v>
      </c>
      <c r="R52" s="40">
        <v>147</v>
      </c>
      <c r="S52" s="40">
        <v>112</v>
      </c>
      <c r="T52" s="40"/>
      <c r="U52" s="40"/>
      <c r="V52" s="41"/>
      <c r="W52" s="41"/>
      <c r="X52" s="41"/>
      <c r="Y52" s="15"/>
    </row>
    <row r="53" spans="1:25" x14ac:dyDescent="0.15">
      <c r="A53" s="7">
        <f>SUM(A47)</f>
        <v>1</v>
      </c>
      <c r="B53" s="8" t="s">
        <v>10</v>
      </c>
      <c r="C53" s="42">
        <f>SUM(C48*C52)</f>
        <v>15.719999999999999</v>
      </c>
      <c r="D53" s="42">
        <f>SUM(D48*D52)</f>
        <v>0</v>
      </c>
      <c r="E53" s="42">
        <f t="shared" ref="E53:X53" si="9">SUM(E48*E52)</f>
        <v>11.55</v>
      </c>
      <c r="F53" s="42">
        <f t="shared" si="9"/>
        <v>26.531999999999996</v>
      </c>
      <c r="G53" s="42">
        <f t="shared" si="9"/>
        <v>0</v>
      </c>
      <c r="H53" s="42">
        <f t="shared" si="9"/>
        <v>0</v>
      </c>
      <c r="I53" s="42">
        <f t="shared" si="9"/>
        <v>6.3719999999999999</v>
      </c>
      <c r="J53" s="42">
        <f t="shared" si="9"/>
        <v>5.7</v>
      </c>
      <c r="K53" s="42">
        <f t="shared" si="9"/>
        <v>7.1819999999999995</v>
      </c>
      <c r="L53" s="42">
        <f t="shared" si="9"/>
        <v>8</v>
      </c>
      <c r="M53" s="42">
        <f t="shared" si="9"/>
        <v>11.61</v>
      </c>
      <c r="N53" s="42">
        <f t="shared" si="9"/>
        <v>0</v>
      </c>
      <c r="O53" s="42">
        <f t="shared" si="9"/>
        <v>0</v>
      </c>
      <c r="P53" s="42">
        <f t="shared" si="9"/>
        <v>0</v>
      </c>
      <c r="Q53" s="42">
        <f t="shared" si="9"/>
        <v>6.81</v>
      </c>
      <c r="R53" s="42">
        <f t="shared" si="9"/>
        <v>0</v>
      </c>
      <c r="S53" s="42">
        <f t="shared" si="9"/>
        <v>0</v>
      </c>
      <c r="T53" s="42">
        <f t="shared" si="9"/>
        <v>0</v>
      </c>
      <c r="U53" s="42">
        <f t="shared" si="9"/>
        <v>0</v>
      </c>
      <c r="V53" s="42">
        <f t="shared" si="9"/>
        <v>0</v>
      </c>
      <c r="W53" s="42">
        <f t="shared" si="9"/>
        <v>0</v>
      </c>
      <c r="X53" s="42">
        <f t="shared" si="9"/>
        <v>0</v>
      </c>
      <c r="Y53" s="43">
        <f>SUM(C53:X53)</f>
        <v>99.475999999999999</v>
      </c>
    </row>
    <row r="54" spans="1:25" x14ac:dyDescent="0.15">
      <c r="A54" s="7">
        <f>SUM(A49)</f>
        <v>1</v>
      </c>
      <c r="B54" s="8" t="s">
        <v>10</v>
      </c>
      <c r="C54" s="42">
        <f>SUM(C50*C52)</f>
        <v>15.719999999999999</v>
      </c>
      <c r="D54" s="42">
        <f>SUM(D50*D52)</f>
        <v>9.1199999999999992</v>
      </c>
      <c r="E54" s="42">
        <f t="shared" ref="E54:X54" si="10">SUM(E50*E52)</f>
        <v>33</v>
      </c>
      <c r="F54" s="42">
        <f t="shared" si="10"/>
        <v>0</v>
      </c>
      <c r="G54" s="42">
        <f t="shared" si="10"/>
        <v>8.32</v>
      </c>
      <c r="H54" s="42">
        <f t="shared" si="10"/>
        <v>6.16</v>
      </c>
      <c r="I54" s="42">
        <f t="shared" si="10"/>
        <v>0</v>
      </c>
      <c r="J54" s="42">
        <f t="shared" si="10"/>
        <v>0</v>
      </c>
      <c r="K54" s="42">
        <f t="shared" si="10"/>
        <v>0</v>
      </c>
      <c r="L54" s="42">
        <f t="shared" si="10"/>
        <v>0</v>
      </c>
      <c r="M54" s="42">
        <f t="shared" si="10"/>
        <v>0</v>
      </c>
      <c r="N54" s="42">
        <f t="shared" si="10"/>
        <v>1.98</v>
      </c>
      <c r="O54" s="42">
        <f t="shared" si="10"/>
        <v>23.1</v>
      </c>
      <c r="P54" s="42">
        <f t="shared" si="10"/>
        <v>16.14</v>
      </c>
      <c r="Q54" s="42">
        <f t="shared" si="10"/>
        <v>0</v>
      </c>
      <c r="R54" s="42">
        <f t="shared" si="10"/>
        <v>0</v>
      </c>
      <c r="S54" s="42">
        <f t="shared" si="10"/>
        <v>0</v>
      </c>
      <c r="T54" s="42">
        <f t="shared" si="10"/>
        <v>0</v>
      </c>
      <c r="U54" s="42">
        <f t="shared" si="10"/>
        <v>0</v>
      </c>
      <c r="V54" s="42">
        <f t="shared" si="10"/>
        <v>0</v>
      </c>
      <c r="W54" s="42">
        <f t="shared" si="10"/>
        <v>0</v>
      </c>
      <c r="X54" s="42">
        <f t="shared" si="10"/>
        <v>0</v>
      </c>
      <c r="Y54" s="43">
        <f>SUM(C54:X54)</f>
        <v>113.54</v>
      </c>
    </row>
    <row r="55" spans="1:25" x14ac:dyDescent="0.15">
      <c r="A55" s="100" t="s">
        <v>11</v>
      </c>
      <c r="B55" s="101"/>
      <c r="C55" s="44">
        <f>SUM(C53:C54)</f>
        <v>31.439999999999998</v>
      </c>
      <c r="D55" s="44">
        <f t="shared" ref="D55:X55" si="11">+D51*D52</f>
        <v>9.1199999999999992</v>
      </c>
      <c r="E55" s="44">
        <f t="shared" si="11"/>
        <v>44.55</v>
      </c>
      <c r="F55" s="44">
        <f t="shared" si="11"/>
        <v>26.531999999999996</v>
      </c>
      <c r="G55" s="44">
        <f t="shared" si="11"/>
        <v>8.32</v>
      </c>
      <c r="H55" s="44">
        <f t="shared" si="11"/>
        <v>6.16</v>
      </c>
      <c r="I55" s="44">
        <f t="shared" si="11"/>
        <v>6.3719999999999999</v>
      </c>
      <c r="J55" s="44">
        <f t="shared" si="11"/>
        <v>5.7</v>
      </c>
      <c r="K55" s="44">
        <f t="shared" si="11"/>
        <v>7.1819999999999995</v>
      </c>
      <c r="L55" s="44">
        <f t="shared" si="11"/>
        <v>8</v>
      </c>
      <c r="M55" s="44">
        <f t="shared" si="11"/>
        <v>11.61</v>
      </c>
      <c r="N55" s="44">
        <f t="shared" si="11"/>
        <v>1.98</v>
      </c>
      <c r="O55" s="44">
        <f t="shared" si="11"/>
        <v>23.1</v>
      </c>
      <c r="P55" s="44">
        <f t="shared" si="11"/>
        <v>16.14</v>
      </c>
      <c r="Q55" s="44">
        <f t="shared" si="11"/>
        <v>6.81</v>
      </c>
      <c r="R55" s="44">
        <f t="shared" si="11"/>
        <v>0</v>
      </c>
      <c r="S55" s="44">
        <f t="shared" si="11"/>
        <v>0</v>
      </c>
      <c r="T55" s="44">
        <f t="shared" si="11"/>
        <v>0</v>
      </c>
      <c r="U55" s="44">
        <f t="shared" si="11"/>
        <v>0</v>
      </c>
      <c r="V55" s="45">
        <f t="shared" si="11"/>
        <v>0</v>
      </c>
      <c r="W55" s="45">
        <f t="shared" si="11"/>
        <v>0</v>
      </c>
      <c r="X55" s="45">
        <f t="shared" si="11"/>
        <v>0</v>
      </c>
      <c r="Y55" s="43">
        <f>SUM(C55:X55)</f>
        <v>213.01599999999991</v>
      </c>
    </row>
    <row r="56" spans="1:25" x14ac:dyDescent="0.1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7"/>
    </row>
    <row r="57" spans="1:25" x14ac:dyDescent="0.1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7"/>
    </row>
    <row r="58" spans="1:25" x14ac:dyDescent="0.15">
      <c r="A58" s="118" t="s">
        <v>12</v>
      </c>
      <c r="B58" s="118"/>
      <c r="C58" s="50"/>
      <c r="H58" s="118" t="s">
        <v>13</v>
      </c>
      <c r="I58" s="118"/>
      <c r="J58" s="118"/>
      <c r="K58" s="118"/>
      <c r="P58" s="118" t="s">
        <v>14</v>
      </c>
      <c r="Q58" s="118"/>
      <c r="R58" s="118"/>
      <c r="S58" s="118"/>
    </row>
  </sheetData>
  <mergeCells count="30">
    <mergeCell ref="P58:S58"/>
    <mergeCell ref="P32:S32"/>
    <mergeCell ref="A33:B34"/>
    <mergeCell ref="C33:V33"/>
    <mergeCell ref="A35:A38"/>
    <mergeCell ref="A39:A42"/>
    <mergeCell ref="A43:A46"/>
    <mergeCell ref="A51:B51"/>
    <mergeCell ref="A52:B52"/>
    <mergeCell ref="A55:B55"/>
    <mergeCell ref="A58:B58"/>
    <mergeCell ref="H58:K58"/>
    <mergeCell ref="A28:B28"/>
    <mergeCell ref="H28:K28"/>
    <mergeCell ref="P28:S28"/>
    <mergeCell ref="B31:J31"/>
    <mergeCell ref="M31:Q31"/>
    <mergeCell ref="R31:V31"/>
    <mergeCell ref="A25:B25"/>
    <mergeCell ref="B1:J1"/>
    <mergeCell ref="M1:Q1"/>
    <mergeCell ref="R1:V1"/>
    <mergeCell ref="P2:S2"/>
    <mergeCell ref="A3:B4"/>
    <mergeCell ref="C3:V3"/>
    <mergeCell ref="A5:A8"/>
    <mergeCell ref="A9:A12"/>
    <mergeCell ref="A13:A16"/>
    <mergeCell ref="A21:B21"/>
    <mergeCell ref="A22:B2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8"/>
  <sheetViews>
    <sheetView topLeftCell="A19" workbookViewId="0">
      <selection activeCell="K52" sqref="K52"/>
    </sheetView>
  </sheetViews>
  <sheetFormatPr defaultRowHeight="10.5" x14ac:dyDescent="0.15"/>
  <cols>
    <col min="1" max="1" width="3.140625" style="9" customWidth="1"/>
    <col min="2" max="2" width="17.85546875" style="9" customWidth="1"/>
    <col min="3" max="3" width="3.85546875" style="9" customWidth="1"/>
    <col min="4" max="4" width="4.42578125" style="9" customWidth="1"/>
    <col min="5" max="5" width="4.140625" style="9" customWidth="1"/>
    <col min="6" max="6" width="3.85546875" style="9" customWidth="1"/>
    <col min="7" max="7" width="4.140625" style="9" customWidth="1"/>
    <col min="8" max="11" width="3.85546875" style="9" customWidth="1"/>
    <col min="12" max="12" width="4.28515625" style="9" customWidth="1"/>
    <col min="13" max="22" width="3.85546875" style="9" customWidth="1"/>
    <col min="23" max="23" width="4.28515625" style="9" customWidth="1"/>
    <col min="24" max="24" width="4.140625" style="9" customWidth="1"/>
    <col min="25" max="256" width="9.140625" style="9"/>
    <col min="257" max="257" width="3.85546875" style="9" customWidth="1"/>
    <col min="258" max="258" width="15.42578125" style="9" customWidth="1"/>
    <col min="259" max="280" width="4.140625" style="9" customWidth="1"/>
    <col min="281" max="512" width="9.140625" style="9"/>
    <col min="513" max="513" width="3.85546875" style="9" customWidth="1"/>
    <col min="514" max="514" width="15.42578125" style="9" customWidth="1"/>
    <col min="515" max="536" width="4.140625" style="9" customWidth="1"/>
    <col min="537" max="768" width="9.140625" style="9"/>
    <col min="769" max="769" width="3.85546875" style="9" customWidth="1"/>
    <col min="770" max="770" width="15.42578125" style="9" customWidth="1"/>
    <col min="771" max="792" width="4.140625" style="9" customWidth="1"/>
    <col min="793" max="1024" width="9.140625" style="9"/>
    <col min="1025" max="1025" width="3.85546875" style="9" customWidth="1"/>
    <col min="1026" max="1026" width="15.42578125" style="9" customWidth="1"/>
    <col min="1027" max="1048" width="4.140625" style="9" customWidth="1"/>
    <col min="1049" max="1280" width="9.140625" style="9"/>
    <col min="1281" max="1281" width="3.85546875" style="9" customWidth="1"/>
    <col min="1282" max="1282" width="15.42578125" style="9" customWidth="1"/>
    <col min="1283" max="1304" width="4.140625" style="9" customWidth="1"/>
    <col min="1305" max="1536" width="9.140625" style="9"/>
    <col min="1537" max="1537" width="3.85546875" style="9" customWidth="1"/>
    <col min="1538" max="1538" width="15.42578125" style="9" customWidth="1"/>
    <col min="1539" max="1560" width="4.140625" style="9" customWidth="1"/>
    <col min="1561" max="1792" width="9.140625" style="9"/>
    <col min="1793" max="1793" width="3.85546875" style="9" customWidth="1"/>
    <col min="1794" max="1794" width="15.42578125" style="9" customWidth="1"/>
    <col min="1795" max="1816" width="4.140625" style="9" customWidth="1"/>
    <col min="1817" max="2048" width="9.140625" style="9"/>
    <col min="2049" max="2049" width="3.85546875" style="9" customWidth="1"/>
    <col min="2050" max="2050" width="15.42578125" style="9" customWidth="1"/>
    <col min="2051" max="2072" width="4.140625" style="9" customWidth="1"/>
    <col min="2073" max="2304" width="9.140625" style="9"/>
    <col min="2305" max="2305" width="3.85546875" style="9" customWidth="1"/>
    <col min="2306" max="2306" width="15.42578125" style="9" customWidth="1"/>
    <col min="2307" max="2328" width="4.140625" style="9" customWidth="1"/>
    <col min="2329" max="2560" width="9.140625" style="9"/>
    <col min="2561" max="2561" width="3.85546875" style="9" customWidth="1"/>
    <col min="2562" max="2562" width="15.42578125" style="9" customWidth="1"/>
    <col min="2563" max="2584" width="4.140625" style="9" customWidth="1"/>
    <col min="2585" max="2816" width="9.140625" style="9"/>
    <col min="2817" max="2817" width="3.85546875" style="9" customWidth="1"/>
    <col min="2818" max="2818" width="15.42578125" style="9" customWidth="1"/>
    <col min="2819" max="2840" width="4.140625" style="9" customWidth="1"/>
    <col min="2841" max="3072" width="9.140625" style="9"/>
    <col min="3073" max="3073" width="3.85546875" style="9" customWidth="1"/>
    <col min="3074" max="3074" width="15.42578125" style="9" customWidth="1"/>
    <col min="3075" max="3096" width="4.140625" style="9" customWidth="1"/>
    <col min="3097" max="3328" width="9.140625" style="9"/>
    <col min="3329" max="3329" width="3.85546875" style="9" customWidth="1"/>
    <col min="3330" max="3330" width="15.42578125" style="9" customWidth="1"/>
    <col min="3331" max="3352" width="4.140625" style="9" customWidth="1"/>
    <col min="3353" max="3584" width="9.140625" style="9"/>
    <col min="3585" max="3585" width="3.85546875" style="9" customWidth="1"/>
    <col min="3586" max="3586" width="15.42578125" style="9" customWidth="1"/>
    <col min="3587" max="3608" width="4.140625" style="9" customWidth="1"/>
    <col min="3609" max="3840" width="9.140625" style="9"/>
    <col min="3841" max="3841" width="3.85546875" style="9" customWidth="1"/>
    <col min="3842" max="3842" width="15.42578125" style="9" customWidth="1"/>
    <col min="3843" max="3864" width="4.140625" style="9" customWidth="1"/>
    <col min="3865" max="4096" width="9.140625" style="9"/>
    <col min="4097" max="4097" width="3.85546875" style="9" customWidth="1"/>
    <col min="4098" max="4098" width="15.42578125" style="9" customWidth="1"/>
    <col min="4099" max="4120" width="4.140625" style="9" customWidth="1"/>
    <col min="4121" max="4352" width="9.140625" style="9"/>
    <col min="4353" max="4353" width="3.85546875" style="9" customWidth="1"/>
    <col min="4354" max="4354" width="15.42578125" style="9" customWidth="1"/>
    <col min="4355" max="4376" width="4.140625" style="9" customWidth="1"/>
    <col min="4377" max="4608" width="9.140625" style="9"/>
    <col min="4609" max="4609" width="3.85546875" style="9" customWidth="1"/>
    <col min="4610" max="4610" width="15.42578125" style="9" customWidth="1"/>
    <col min="4611" max="4632" width="4.140625" style="9" customWidth="1"/>
    <col min="4633" max="4864" width="9.140625" style="9"/>
    <col min="4865" max="4865" width="3.85546875" style="9" customWidth="1"/>
    <col min="4866" max="4866" width="15.42578125" style="9" customWidth="1"/>
    <col min="4867" max="4888" width="4.140625" style="9" customWidth="1"/>
    <col min="4889" max="5120" width="9.140625" style="9"/>
    <col min="5121" max="5121" width="3.85546875" style="9" customWidth="1"/>
    <col min="5122" max="5122" width="15.42578125" style="9" customWidth="1"/>
    <col min="5123" max="5144" width="4.140625" style="9" customWidth="1"/>
    <col min="5145" max="5376" width="9.140625" style="9"/>
    <col min="5377" max="5377" width="3.85546875" style="9" customWidth="1"/>
    <col min="5378" max="5378" width="15.42578125" style="9" customWidth="1"/>
    <col min="5379" max="5400" width="4.140625" style="9" customWidth="1"/>
    <col min="5401" max="5632" width="9.140625" style="9"/>
    <col min="5633" max="5633" width="3.85546875" style="9" customWidth="1"/>
    <col min="5634" max="5634" width="15.42578125" style="9" customWidth="1"/>
    <col min="5635" max="5656" width="4.140625" style="9" customWidth="1"/>
    <col min="5657" max="5888" width="9.140625" style="9"/>
    <col min="5889" max="5889" width="3.85546875" style="9" customWidth="1"/>
    <col min="5890" max="5890" width="15.42578125" style="9" customWidth="1"/>
    <col min="5891" max="5912" width="4.140625" style="9" customWidth="1"/>
    <col min="5913" max="6144" width="9.140625" style="9"/>
    <col min="6145" max="6145" width="3.85546875" style="9" customWidth="1"/>
    <col min="6146" max="6146" width="15.42578125" style="9" customWidth="1"/>
    <col min="6147" max="6168" width="4.140625" style="9" customWidth="1"/>
    <col min="6169" max="6400" width="9.140625" style="9"/>
    <col min="6401" max="6401" width="3.85546875" style="9" customWidth="1"/>
    <col min="6402" max="6402" width="15.42578125" style="9" customWidth="1"/>
    <col min="6403" max="6424" width="4.140625" style="9" customWidth="1"/>
    <col min="6425" max="6656" width="9.140625" style="9"/>
    <col min="6657" max="6657" width="3.85546875" style="9" customWidth="1"/>
    <col min="6658" max="6658" width="15.42578125" style="9" customWidth="1"/>
    <col min="6659" max="6680" width="4.140625" style="9" customWidth="1"/>
    <col min="6681" max="6912" width="9.140625" style="9"/>
    <col min="6913" max="6913" width="3.85546875" style="9" customWidth="1"/>
    <col min="6914" max="6914" width="15.42578125" style="9" customWidth="1"/>
    <col min="6915" max="6936" width="4.140625" style="9" customWidth="1"/>
    <col min="6937" max="7168" width="9.140625" style="9"/>
    <col min="7169" max="7169" width="3.85546875" style="9" customWidth="1"/>
    <col min="7170" max="7170" width="15.42578125" style="9" customWidth="1"/>
    <col min="7171" max="7192" width="4.140625" style="9" customWidth="1"/>
    <col min="7193" max="7424" width="9.140625" style="9"/>
    <col min="7425" max="7425" width="3.85546875" style="9" customWidth="1"/>
    <col min="7426" max="7426" width="15.42578125" style="9" customWidth="1"/>
    <col min="7427" max="7448" width="4.140625" style="9" customWidth="1"/>
    <col min="7449" max="7680" width="9.140625" style="9"/>
    <col min="7681" max="7681" width="3.85546875" style="9" customWidth="1"/>
    <col min="7682" max="7682" width="15.42578125" style="9" customWidth="1"/>
    <col min="7683" max="7704" width="4.140625" style="9" customWidth="1"/>
    <col min="7705" max="7936" width="9.140625" style="9"/>
    <col min="7937" max="7937" width="3.85546875" style="9" customWidth="1"/>
    <col min="7938" max="7938" width="15.42578125" style="9" customWidth="1"/>
    <col min="7939" max="7960" width="4.140625" style="9" customWidth="1"/>
    <col min="7961" max="8192" width="9.140625" style="9"/>
    <col min="8193" max="8193" width="3.85546875" style="9" customWidth="1"/>
    <col min="8194" max="8194" width="15.42578125" style="9" customWidth="1"/>
    <col min="8195" max="8216" width="4.140625" style="9" customWidth="1"/>
    <col min="8217" max="8448" width="9.140625" style="9"/>
    <col min="8449" max="8449" width="3.85546875" style="9" customWidth="1"/>
    <col min="8450" max="8450" width="15.42578125" style="9" customWidth="1"/>
    <col min="8451" max="8472" width="4.140625" style="9" customWidth="1"/>
    <col min="8473" max="8704" width="9.140625" style="9"/>
    <col min="8705" max="8705" width="3.85546875" style="9" customWidth="1"/>
    <col min="8706" max="8706" width="15.42578125" style="9" customWidth="1"/>
    <col min="8707" max="8728" width="4.140625" style="9" customWidth="1"/>
    <col min="8729" max="8960" width="9.140625" style="9"/>
    <col min="8961" max="8961" width="3.85546875" style="9" customWidth="1"/>
    <col min="8962" max="8962" width="15.42578125" style="9" customWidth="1"/>
    <col min="8963" max="8984" width="4.140625" style="9" customWidth="1"/>
    <col min="8985" max="9216" width="9.140625" style="9"/>
    <col min="9217" max="9217" width="3.85546875" style="9" customWidth="1"/>
    <col min="9218" max="9218" width="15.42578125" style="9" customWidth="1"/>
    <col min="9219" max="9240" width="4.140625" style="9" customWidth="1"/>
    <col min="9241" max="9472" width="9.140625" style="9"/>
    <col min="9473" max="9473" width="3.85546875" style="9" customWidth="1"/>
    <col min="9474" max="9474" width="15.42578125" style="9" customWidth="1"/>
    <col min="9475" max="9496" width="4.140625" style="9" customWidth="1"/>
    <col min="9497" max="9728" width="9.140625" style="9"/>
    <col min="9729" max="9729" width="3.85546875" style="9" customWidth="1"/>
    <col min="9730" max="9730" width="15.42578125" style="9" customWidth="1"/>
    <col min="9731" max="9752" width="4.140625" style="9" customWidth="1"/>
    <col min="9753" max="9984" width="9.140625" style="9"/>
    <col min="9985" max="9985" width="3.85546875" style="9" customWidth="1"/>
    <col min="9986" max="9986" width="15.42578125" style="9" customWidth="1"/>
    <col min="9987" max="10008" width="4.140625" style="9" customWidth="1"/>
    <col min="10009" max="10240" width="9.140625" style="9"/>
    <col min="10241" max="10241" width="3.85546875" style="9" customWidth="1"/>
    <col min="10242" max="10242" width="15.42578125" style="9" customWidth="1"/>
    <col min="10243" max="10264" width="4.140625" style="9" customWidth="1"/>
    <col min="10265" max="10496" width="9.140625" style="9"/>
    <col min="10497" max="10497" width="3.85546875" style="9" customWidth="1"/>
    <col min="10498" max="10498" width="15.42578125" style="9" customWidth="1"/>
    <col min="10499" max="10520" width="4.140625" style="9" customWidth="1"/>
    <col min="10521" max="10752" width="9.140625" style="9"/>
    <col min="10753" max="10753" width="3.85546875" style="9" customWidth="1"/>
    <col min="10754" max="10754" width="15.42578125" style="9" customWidth="1"/>
    <col min="10755" max="10776" width="4.140625" style="9" customWidth="1"/>
    <col min="10777" max="11008" width="9.140625" style="9"/>
    <col min="11009" max="11009" width="3.85546875" style="9" customWidth="1"/>
    <col min="11010" max="11010" width="15.42578125" style="9" customWidth="1"/>
    <col min="11011" max="11032" width="4.140625" style="9" customWidth="1"/>
    <col min="11033" max="11264" width="9.140625" style="9"/>
    <col min="11265" max="11265" width="3.85546875" style="9" customWidth="1"/>
    <col min="11266" max="11266" width="15.42578125" style="9" customWidth="1"/>
    <col min="11267" max="11288" width="4.140625" style="9" customWidth="1"/>
    <col min="11289" max="11520" width="9.140625" style="9"/>
    <col min="11521" max="11521" width="3.85546875" style="9" customWidth="1"/>
    <col min="11522" max="11522" width="15.42578125" style="9" customWidth="1"/>
    <col min="11523" max="11544" width="4.140625" style="9" customWidth="1"/>
    <col min="11545" max="11776" width="9.140625" style="9"/>
    <col min="11777" max="11777" width="3.85546875" style="9" customWidth="1"/>
    <col min="11778" max="11778" width="15.42578125" style="9" customWidth="1"/>
    <col min="11779" max="11800" width="4.140625" style="9" customWidth="1"/>
    <col min="11801" max="12032" width="9.140625" style="9"/>
    <col min="12033" max="12033" width="3.85546875" style="9" customWidth="1"/>
    <col min="12034" max="12034" width="15.42578125" style="9" customWidth="1"/>
    <col min="12035" max="12056" width="4.140625" style="9" customWidth="1"/>
    <col min="12057" max="12288" width="9.140625" style="9"/>
    <col min="12289" max="12289" width="3.85546875" style="9" customWidth="1"/>
    <col min="12290" max="12290" width="15.42578125" style="9" customWidth="1"/>
    <col min="12291" max="12312" width="4.140625" style="9" customWidth="1"/>
    <col min="12313" max="12544" width="9.140625" style="9"/>
    <col min="12545" max="12545" width="3.85546875" style="9" customWidth="1"/>
    <col min="12546" max="12546" width="15.42578125" style="9" customWidth="1"/>
    <col min="12547" max="12568" width="4.140625" style="9" customWidth="1"/>
    <col min="12569" max="12800" width="9.140625" style="9"/>
    <col min="12801" max="12801" width="3.85546875" style="9" customWidth="1"/>
    <col min="12802" max="12802" width="15.42578125" style="9" customWidth="1"/>
    <col min="12803" max="12824" width="4.140625" style="9" customWidth="1"/>
    <col min="12825" max="13056" width="9.140625" style="9"/>
    <col min="13057" max="13057" width="3.85546875" style="9" customWidth="1"/>
    <col min="13058" max="13058" width="15.42578125" style="9" customWidth="1"/>
    <col min="13059" max="13080" width="4.140625" style="9" customWidth="1"/>
    <col min="13081" max="13312" width="9.140625" style="9"/>
    <col min="13313" max="13313" width="3.85546875" style="9" customWidth="1"/>
    <col min="13314" max="13314" width="15.42578125" style="9" customWidth="1"/>
    <col min="13315" max="13336" width="4.140625" style="9" customWidth="1"/>
    <col min="13337" max="13568" width="9.140625" style="9"/>
    <col min="13569" max="13569" width="3.85546875" style="9" customWidth="1"/>
    <col min="13570" max="13570" width="15.42578125" style="9" customWidth="1"/>
    <col min="13571" max="13592" width="4.140625" style="9" customWidth="1"/>
    <col min="13593" max="13824" width="9.140625" style="9"/>
    <col min="13825" max="13825" width="3.85546875" style="9" customWidth="1"/>
    <col min="13826" max="13826" width="15.42578125" style="9" customWidth="1"/>
    <col min="13827" max="13848" width="4.140625" style="9" customWidth="1"/>
    <col min="13849" max="14080" width="9.140625" style="9"/>
    <col min="14081" max="14081" width="3.85546875" style="9" customWidth="1"/>
    <col min="14082" max="14082" width="15.42578125" style="9" customWidth="1"/>
    <col min="14083" max="14104" width="4.140625" style="9" customWidth="1"/>
    <col min="14105" max="14336" width="9.140625" style="9"/>
    <col min="14337" max="14337" width="3.85546875" style="9" customWidth="1"/>
    <col min="14338" max="14338" width="15.42578125" style="9" customWidth="1"/>
    <col min="14339" max="14360" width="4.140625" style="9" customWidth="1"/>
    <col min="14361" max="14592" width="9.140625" style="9"/>
    <col min="14593" max="14593" width="3.85546875" style="9" customWidth="1"/>
    <col min="14594" max="14594" width="15.42578125" style="9" customWidth="1"/>
    <col min="14595" max="14616" width="4.140625" style="9" customWidth="1"/>
    <col min="14617" max="14848" width="9.140625" style="9"/>
    <col min="14849" max="14849" width="3.85546875" style="9" customWidth="1"/>
    <col min="14850" max="14850" width="15.42578125" style="9" customWidth="1"/>
    <col min="14851" max="14872" width="4.140625" style="9" customWidth="1"/>
    <col min="14873" max="15104" width="9.140625" style="9"/>
    <col min="15105" max="15105" width="3.85546875" style="9" customWidth="1"/>
    <col min="15106" max="15106" width="15.42578125" style="9" customWidth="1"/>
    <col min="15107" max="15128" width="4.140625" style="9" customWidth="1"/>
    <col min="15129" max="15360" width="9.140625" style="9"/>
    <col min="15361" max="15361" width="3.85546875" style="9" customWidth="1"/>
    <col min="15362" max="15362" width="15.42578125" style="9" customWidth="1"/>
    <col min="15363" max="15384" width="4.140625" style="9" customWidth="1"/>
    <col min="15385" max="15616" width="9.140625" style="9"/>
    <col min="15617" max="15617" width="3.85546875" style="9" customWidth="1"/>
    <col min="15618" max="15618" width="15.42578125" style="9" customWidth="1"/>
    <col min="15619" max="15640" width="4.140625" style="9" customWidth="1"/>
    <col min="15641" max="15872" width="9.140625" style="9"/>
    <col min="15873" max="15873" width="3.85546875" style="9" customWidth="1"/>
    <col min="15874" max="15874" width="15.42578125" style="9" customWidth="1"/>
    <col min="15875" max="15896" width="4.140625" style="9" customWidth="1"/>
    <col min="15897" max="16128" width="9.140625" style="9"/>
    <col min="16129" max="16129" width="3.85546875" style="9" customWidth="1"/>
    <col min="16130" max="16130" width="15.42578125" style="9" customWidth="1"/>
    <col min="16131" max="16152" width="4.140625" style="9" customWidth="1"/>
    <col min="16153" max="16384" width="9.140625" style="9"/>
  </cols>
  <sheetData>
    <row r="1" spans="1:25" x14ac:dyDescent="0.15">
      <c r="B1" s="102" t="s">
        <v>0</v>
      </c>
      <c r="C1" s="102"/>
      <c r="D1" s="102"/>
      <c r="E1" s="102"/>
      <c r="F1" s="102"/>
      <c r="G1" s="102"/>
      <c r="H1" s="102"/>
      <c r="I1" s="102"/>
      <c r="J1" s="102"/>
      <c r="L1" s="10"/>
      <c r="M1" s="103" t="s">
        <v>1</v>
      </c>
      <c r="N1" s="103"/>
      <c r="O1" s="103"/>
      <c r="P1" s="103"/>
      <c r="Q1" s="103"/>
      <c r="R1" s="103" t="s">
        <v>2</v>
      </c>
      <c r="S1" s="103"/>
      <c r="T1" s="103"/>
      <c r="U1" s="103"/>
      <c r="V1" s="103"/>
    </row>
    <row r="2" spans="1:25" x14ac:dyDescent="0.15">
      <c r="B2" s="11" t="s">
        <v>3</v>
      </c>
      <c r="C2" s="12">
        <v>1</v>
      </c>
      <c r="D2" s="12">
        <v>1</v>
      </c>
      <c r="E2" s="13"/>
      <c r="F2" s="13"/>
      <c r="G2" s="13"/>
      <c r="H2" s="13"/>
      <c r="I2" s="13"/>
      <c r="J2" s="13"/>
      <c r="P2" s="104">
        <v>43025</v>
      </c>
      <c r="Q2" s="104"/>
      <c r="R2" s="104"/>
      <c r="S2" s="104"/>
      <c r="T2" s="13"/>
      <c r="U2" s="13"/>
      <c r="V2" s="13"/>
    </row>
    <row r="3" spans="1:25" x14ac:dyDescent="0.15">
      <c r="A3" s="105"/>
      <c r="B3" s="106"/>
      <c r="C3" s="109" t="s">
        <v>4</v>
      </c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1"/>
      <c r="W3" s="14"/>
      <c r="X3" s="14"/>
      <c r="Y3" s="15"/>
    </row>
    <row r="4" spans="1:25" ht="58.5" thickBot="1" x14ac:dyDescent="0.2">
      <c r="A4" s="107"/>
      <c r="B4" s="108"/>
      <c r="C4" s="16" t="s">
        <v>26</v>
      </c>
      <c r="D4" s="17" t="s">
        <v>29</v>
      </c>
      <c r="E4" s="18" t="s">
        <v>30</v>
      </c>
      <c r="F4" s="18" t="s">
        <v>25</v>
      </c>
      <c r="G4" s="18" t="s">
        <v>42</v>
      </c>
      <c r="H4" s="18" t="s">
        <v>35</v>
      </c>
      <c r="I4" s="19" t="s">
        <v>40</v>
      </c>
      <c r="J4" s="18" t="s">
        <v>41</v>
      </c>
      <c r="K4" s="18" t="s">
        <v>71</v>
      </c>
      <c r="L4" s="18" t="s">
        <v>38</v>
      </c>
      <c r="M4" s="18" t="s">
        <v>44</v>
      </c>
      <c r="N4" s="19" t="s">
        <v>66</v>
      </c>
      <c r="O4" s="18" t="s">
        <v>48</v>
      </c>
      <c r="P4" s="18" t="s">
        <v>98</v>
      </c>
      <c r="Q4" s="18" t="s">
        <v>47</v>
      </c>
      <c r="R4" s="18" t="s">
        <v>97</v>
      </c>
      <c r="S4" s="18" t="s">
        <v>59</v>
      </c>
      <c r="T4" s="18" t="s">
        <v>43</v>
      </c>
      <c r="U4" s="19" t="s">
        <v>55</v>
      </c>
      <c r="V4" s="20" t="s">
        <v>96</v>
      </c>
      <c r="W4" s="17"/>
      <c r="X4" s="17"/>
      <c r="Y4" s="15"/>
    </row>
    <row r="5" spans="1:25" ht="11.25" customHeight="1" x14ac:dyDescent="0.15">
      <c r="A5" s="112" t="s">
        <v>5</v>
      </c>
      <c r="B5" s="21" t="s">
        <v>24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>
        <v>50</v>
      </c>
      <c r="T5" s="22"/>
      <c r="U5" s="22"/>
      <c r="V5" s="23">
        <v>80</v>
      </c>
      <c r="W5" s="23"/>
      <c r="X5" s="23"/>
      <c r="Y5" s="15"/>
    </row>
    <row r="6" spans="1:25" x14ac:dyDescent="0.15">
      <c r="A6" s="113"/>
      <c r="B6" s="24" t="s">
        <v>39</v>
      </c>
      <c r="C6" s="25"/>
      <c r="D6" s="25">
        <v>5</v>
      </c>
      <c r="E6" s="25"/>
      <c r="F6" s="25"/>
      <c r="G6" s="25"/>
      <c r="H6" s="25">
        <v>25</v>
      </c>
      <c r="I6" s="25">
        <v>0.1</v>
      </c>
      <c r="J6" s="25">
        <v>18</v>
      </c>
      <c r="K6" s="25">
        <v>28</v>
      </c>
      <c r="L6" s="25"/>
      <c r="M6" s="25"/>
      <c r="N6" s="25"/>
      <c r="O6" s="25"/>
      <c r="P6" s="25"/>
      <c r="Q6" s="25"/>
      <c r="R6" s="25"/>
      <c r="S6" s="25"/>
      <c r="T6" s="25"/>
      <c r="U6" s="25"/>
      <c r="V6" s="26"/>
      <c r="W6" s="26"/>
      <c r="X6" s="26"/>
      <c r="Y6" s="15"/>
    </row>
    <row r="7" spans="1:25" x14ac:dyDescent="0.15">
      <c r="A7" s="113"/>
      <c r="B7" s="24" t="s">
        <v>101</v>
      </c>
      <c r="C7" s="25"/>
      <c r="D7" s="25"/>
      <c r="E7" s="25"/>
      <c r="F7" s="25">
        <v>7</v>
      </c>
      <c r="G7" s="25"/>
      <c r="H7" s="25"/>
      <c r="I7" s="25"/>
      <c r="J7" s="25">
        <v>20</v>
      </c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6">
        <v>25</v>
      </c>
      <c r="W7" s="26"/>
      <c r="X7" s="26"/>
      <c r="Y7" s="15"/>
    </row>
    <row r="8" spans="1:25" ht="11.25" thickBot="1" x14ac:dyDescent="0.2">
      <c r="A8" s="114"/>
      <c r="B8" s="27" t="s">
        <v>26</v>
      </c>
      <c r="C8" s="28">
        <v>40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9"/>
      <c r="W8" s="29"/>
      <c r="X8" s="29"/>
      <c r="Y8" s="15"/>
    </row>
    <row r="9" spans="1:25" ht="11.25" customHeight="1" x14ac:dyDescent="0.15">
      <c r="A9" s="112" t="s">
        <v>6</v>
      </c>
      <c r="B9" s="21" t="s">
        <v>51</v>
      </c>
      <c r="C9" s="22"/>
      <c r="D9" s="22"/>
      <c r="E9" s="22"/>
      <c r="F9" s="22">
        <v>7</v>
      </c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3"/>
      <c r="W9" s="23"/>
      <c r="X9" s="23"/>
      <c r="Y9" s="15"/>
    </row>
    <row r="10" spans="1:25" x14ac:dyDescent="0.15">
      <c r="A10" s="113"/>
      <c r="B10" s="30" t="s">
        <v>52</v>
      </c>
      <c r="C10" s="25"/>
      <c r="D10" s="25"/>
      <c r="E10" s="25"/>
      <c r="F10" s="25"/>
      <c r="G10" s="25"/>
      <c r="H10" s="25"/>
      <c r="I10" s="25"/>
      <c r="J10" s="25"/>
      <c r="K10" s="25"/>
      <c r="L10" s="25">
        <v>10</v>
      </c>
      <c r="M10" s="25"/>
      <c r="N10" s="25">
        <v>35</v>
      </c>
      <c r="O10" s="25"/>
      <c r="P10" s="25">
        <v>35</v>
      </c>
      <c r="Q10" s="25"/>
      <c r="R10" s="25">
        <v>5</v>
      </c>
      <c r="S10" s="25"/>
      <c r="T10" s="25"/>
      <c r="U10" s="25"/>
      <c r="V10" s="26"/>
      <c r="W10" s="26"/>
      <c r="X10" s="26"/>
      <c r="Y10" s="15"/>
    </row>
    <row r="11" spans="1:25" x14ac:dyDescent="0.15">
      <c r="A11" s="113"/>
      <c r="B11" s="30" t="s">
        <v>102</v>
      </c>
      <c r="C11" s="25"/>
      <c r="D11" s="25">
        <v>15</v>
      </c>
      <c r="E11" s="25"/>
      <c r="F11" s="25"/>
      <c r="G11" s="25"/>
      <c r="H11" s="25"/>
      <c r="I11" s="25"/>
      <c r="J11" s="25"/>
      <c r="K11" s="25"/>
      <c r="L11" s="25"/>
      <c r="M11" s="25">
        <v>50</v>
      </c>
      <c r="N11" s="25"/>
      <c r="O11" s="25">
        <v>40</v>
      </c>
      <c r="P11" s="25"/>
      <c r="Q11" s="25">
        <v>5</v>
      </c>
      <c r="R11" s="25"/>
      <c r="S11" s="25"/>
      <c r="T11" s="25"/>
      <c r="U11" s="25"/>
      <c r="V11" s="26"/>
      <c r="W11" s="26"/>
      <c r="X11" s="26"/>
      <c r="Y11" s="15"/>
    </row>
    <row r="12" spans="1:25" ht="11.25" thickBot="1" x14ac:dyDescent="0.2">
      <c r="A12" s="114"/>
      <c r="B12" s="27" t="s">
        <v>26</v>
      </c>
      <c r="C12" s="28">
        <v>40</v>
      </c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9"/>
      <c r="W12" s="29"/>
      <c r="X12" s="29"/>
      <c r="Y12" s="15"/>
    </row>
    <row r="13" spans="1:25" ht="11.25" customHeight="1" x14ac:dyDescent="0.15">
      <c r="A13" s="112" t="s">
        <v>7</v>
      </c>
      <c r="B13" s="21" t="s">
        <v>98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>
        <v>50</v>
      </c>
      <c r="Q13" s="22"/>
      <c r="R13" s="22"/>
      <c r="S13" s="22"/>
      <c r="T13" s="22"/>
      <c r="U13" s="22"/>
      <c r="V13" s="23"/>
      <c r="W13" s="23"/>
      <c r="X13" s="23"/>
      <c r="Y13" s="15"/>
    </row>
    <row r="14" spans="1:25" x14ac:dyDescent="0.15">
      <c r="A14" s="113"/>
      <c r="B14" s="24" t="s">
        <v>155</v>
      </c>
      <c r="C14" s="25"/>
      <c r="D14" s="25"/>
      <c r="E14" s="25">
        <v>15</v>
      </c>
      <c r="F14" s="25"/>
      <c r="G14" s="25">
        <v>230</v>
      </c>
      <c r="H14" s="25"/>
      <c r="I14" s="25"/>
      <c r="J14" s="25"/>
      <c r="K14" s="25"/>
      <c r="L14" s="25"/>
      <c r="M14" s="25"/>
      <c r="N14" s="25"/>
      <c r="O14" s="25"/>
      <c r="P14" s="25">
        <v>5</v>
      </c>
      <c r="Q14" s="25"/>
      <c r="R14" s="25">
        <v>3</v>
      </c>
      <c r="S14" s="25"/>
      <c r="T14" s="25">
        <v>5</v>
      </c>
      <c r="U14" s="25">
        <v>10</v>
      </c>
      <c r="V14" s="26"/>
      <c r="W14" s="26"/>
      <c r="X14" s="26"/>
      <c r="Y14" s="15"/>
    </row>
    <row r="15" spans="1:25" x14ac:dyDescent="0.15">
      <c r="A15" s="113"/>
      <c r="B15" s="24" t="s">
        <v>46</v>
      </c>
      <c r="C15" s="25">
        <v>40</v>
      </c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6"/>
      <c r="W15" s="26"/>
      <c r="X15" s="26"/>
      <c r="Y15" s="15"/>
    </row>
    <row r="16" spans="1:25" ht="11.25" thickBot="1" x14ac:dyDescent="0.2">
      <c r="A16" s="115"/>
      <c r="B16" s="27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9"/>
      <c r="W16" s="29"/>
      <c r="X16" s="29"/>
      <c r="Y16" s="15"/>
    </row>
    <row r="17" spans="1:25" ht="11.25" thickBot="1" x14ac:dyDescent="0.2">
      <c r="A17" s="1">
        <f>SUM(C2)</f>
        <v>1</v>
      </c>
      <c r="B17" s="2" t="s">
        <v>20</v>
      </c>
      <c r="C17" s="31">
        <f>SUM(C5:C12)</f>
        <v>80</v>
      </c>
      <c r="D17" s="31">
        <f t="shared" ref="D17:X17" si="0">SUM(D5:D12)</f>
        <v>20</v>
      </c>
      <c r="E17" s="31">
        <f t="shared" si="0"/>
        <v>0</v>
      </c>
      <c r="F17" s="31">
        <f t="shared" si="0"/>
        <v>14</v>
      </c>
      <c r="G17" s="31">
        <f t="shared" si="0"/>
        <v>0</v>
      </c>
      <c r="H17" s="31">
        <f t="shared" si="0"/>
        <v>25</v>
      </c>
      <c r="I17" s="31">
        <f t="shared" si="0"/>
        <v>0.1</v>
      </c>
      <c r="J17" s="31">
        <f t="shared" si="0"/>
        <v>38</v>
      </c>
      <c r="K17" s="31">
        <f t="shared" si="0"/>
        <v>28</v>
      </c>
      <c r="L17" s="31">
        <f t="shared" si="0"/>
        <v>10</v>
      </c>
      <c r="M17" s="31">
        <f t="shared" si="0"/>
        <v>50</v>
      </c>
      <c r="N17" s="31">
        <f t="shared" si="0"/>
        <v>35</v>
      </c>
      <c r="O17" s="31">
        <f t="shared" si="0"/>
        <v>40</v>
      </c>
      <c r="P17" s="31">
        <f t="shared" si="0"/>
        <v>35</v>
      </c>
      <c r="Q17" s="31">
        <f t="shared" si="0"/>
        <v>5</v>
      </c>
      <c r="R17" s="31">
        <f t="shared" si="0"/>
        <v>5</v>
      </c>
      <c r="S17" s="31">
        <f t="shared" si="0"/>
        <v>50</v>
      </c>
      <c r="T17" s="31">
        <f t="shared" si="0"/>
        <v>0</v>
      </c>
      <c r="U17" s="31">
        <f t="shared" si="0"/>
        <v>0</v>
      </c>
      <c r="V17" s="31">
        <f t="shared" si="0"/>
        <v>105</v>
      </c>
      <c r="W17" s="32">
        <f t="shared" si="0"/>
        <v>0</v>
      </c>
      <c r="X17" s="32">
        <f t="shared" si="0"/>
        <v>0</v>
      </c>
      <c r="Y17" s="15"/>
    </row>
    <row r="18" spans="1:25" x14ac:dyDescent="0.15">
      <c r="A18" s="3"/>
      <c r="B18" s="4" t="s">
        <v>21</v>
      </c>
      <c r="C18" s="33">
        <f>SUM(A17*C17)/1000</f>
        <v>0.08</v>
      </c>
      <c r="D18" s="33">
        <f>+(A17*D17)/1000</f>
        <v>0.02</v>
      </c>
      <c r="E18" s="33">
        <f>+(A17*E17)/1000</f>
        <v>0</v>
      </c>
      <c r="F18" s="33">
        <f>+(A17*F17)/1000</f>
        <v>1.4E-2</v>
      </c>
      <c r="G18" s="33">
        <f>+(A17*G17)/1000</f>
        <v>0</v>
      </c>
      <c r="H18" s="33">
        <f>+(A17*H17)/1000</f>
        <v>2.5000000000000001E-2</v>
      </c>
      <c r="I18" s="33">
        <f>+(A17*I17)</f>
        <v>0.1</v>
      </c>
      <c r="J18" s="33">
        <f>+(A17*J17)/1000</f>
        <v>3.7999999999999999E-2</v>
      </c>
      <c r="K18" s="33">
        <f>+(A17*K17)/1000</f>
        <v>2.8000000000000001E-2</v>
      </c>
      <c r="L18" s="33">
        <f>+(A17*L17)/1000</f>
        <v>0.01</v>
      </c>
      <c r="M18" s="33">
        <f>+(A17*M17)/1000</f>
        <v>0.05</v>
      </c>
      <c r="N18" s="33">
        <f>+(A17*N17)/1000</f>
        <v>3.5000000000000003E-2</v>
      </c>
      <c r="O18" s="33">
        <f>+(A17*O17)/1000</f>
        <v>0.04</v>
      </c>
      <c r="P18" s="33">
        <f>+(A17*P17)/1000</f>
        <v>3.5000000000000003E-2</v>
      </c>
      <c r="Q18" s="33">
        <f>+(A17*Q17)/1000</f>
        <v>5.0000000000000001E-3</v>
      </c>
      <c r="R18" s="33">
        <f>+(A17*R17)/1000</f>
        <v>5.0000000000000001E-3</v>
      </c>
      <c r="S18" s="33">
        <f>+(A17*S17)/1000</f>
        <v>0.05</v>
      </c>
      <c r="T18" s="33">
        <f>+(A17*T17)/1000</f>
        <v>0</v>
      </c>
      <c r="U18" s="33">
        <f>+(A17*U17)/1000</f>
        <v>0</v>
      </c>
      <c r="V18" s="33">
        <f>+(A17*V17)/1000</f>
        <v>0.105</v>
      </c>
      <c r="W18" s="33">
        <f>+(A17*W17)/1000</f>
        <v>0</v>
      </c>
      <c r="X18" s="33">
        <f>+(A17*X17)/1000</f>
        <v>0</v>
      </c>
      <c r="Y18" s="15"/>
    </row>
    <row r="19" spans="1:25" x14ac:dyDescent="0.15">
      <c r="A19" s="1">
        <f>SUM(D2)</f>
        <v>1</v>
      </c>
      <c r="B19" s="4" t="s">
        <v>22</v>
      </c>
      <c r="C19" s="34">
        <f>SUM(C13:C16)</f>
        <v>40</v>
      </c>
      <c r="D19" s="34">
        <f t="shared" ref="D19:X19" si="1">SUM(D13:D16)</f>
        <v>0</v>
      </c>
      <c r="E19" s="34">
        <f t="shared" si="1"/>
        <v>15</v>
      </c>
      <c r="F19" s="34">
        <f t="shared" si="1"/>
        <v>0</v>
      </c>
      <c r="G19" s="34">
        <f t="shared" si="1"/>
        <v>230</v>
      </c>
      <c r="H19" s="34">
        <f t="shared" si="1"/>
        <v>0</v>
      </c>
      <c r="I19" s="34">
        <f t="shared" si="1"/>
        <v>0</v>
      </c>
      <c r="J19" s="34">
        <f t="shared" si="1"/>
        <v>0</v>
      </c>
      <c r="K19" s="34">
        <f t="shared" si="1"/>
        <v>0</v>
      </c>
      <c r="L19" s="34">
        <f t="shared" si="1"/>
        <v>0</v>
      </c>
      <c r="M19" s="34">
        <f t="shared" si="1"/>
        <v>0</v>
      </c>
      <c r="N19" s="34">
        <f>SUM(N13:N16)</f>
        <v>0</v>
      </c>
      <c r="O19" s="34">
        <f t="shared" si="1"/>
        <v>0</v>
      </c>
      <c r="P19" s="34">
        <f t="shared" si="1"/>
        <v>55</v>
      </c>
      <c r="Q19" s="34">
        <f t="shared" si="1"/>
        <v>0</v>
      </c>
      <c r="R19" s="34">
        <f t="shared" si="1"/>
        <v>3</v>
      </c>
      <c r="S19" s="34">
        <f t="shared" si="1"/>
        <v>0</v>
      </c>
      <c r="T19" s="34">
        <f t="shared" si="1"/>
        <v>5</v>
      </c>
      <c r="U19" s="34">
        <f t="shared" si="1"/>
        <v>10</v>
      </c>
      <c r="V19" s="34">
        <f t="shared" si="1"/>
        <v>0</v>
      </c>
      <c r="W19" s="35">
        <f t="shared" si="1"/>
        <v>0</v>
      </c>
      <c r="X19" s="35">
        <f t="shared" si="1"/>
        <v>0</v>
      </c>
      <c r="Y19" s="15"/>
    </row>
    <row r="20" spans="1:25" ht="11.25" thickBot="1" x14ac:dyDescent="0.2">
      <c r="A20" s="5"/>
      <c r="B20" s="6" t="s">
        <v>23</v>
      </c>
      <c r="C20" s="36">
        <f>SUM(A19*C19)/1000</f>
        <v>0.04</v>
      </c>
      <c r="D20" s="36">
        <f>+(A19*D19)/1000</f>
        <v>0</v>
      </c>
      <c r="E20" s="36">
        <f>+(A19*E19)/1000</f>
        <v>1.4999999999999999E-2</v>
      </c>
      <c r="F20" s="36">
        <f>+(A19*F19)/1000</f>
        <v>0</v>
      </c>
      <c r="G20" s="36">
        <f>+(A19*G19)/1000</f>
        <v>0.23</v>
      </c>
      <c r="H20" s="36">
        <f>+(A19*H19)/1000</f>
        <v>0</v>
      </c>
      <c r="I20" s="36">
        <f>+(A19*I19)/1000</f>
        <v>0</v>
      </c>
      <c r="J20" s="36">
        <f>+(A19*J19)/1000</f>
        <v>0</v>
      </c>
      <c r="K20" s="36">
        <f>+(A19*K19)/1000</f>
        <v>0</v>
      </c>
      <c r="L20" s="36">
        <f>+(A19*L19)/1000</f>
        <v>0</v>
      </c>
      <c r="M20" s="36">
        <f>+(A19*M19)/1000</f>
        <v>0</v>
      </c>
      <c r="N20" s="36">
        <f>+(A19*N19)/1000</f>
        <v>0</v>
      </c>
      <c r="O20" s="36">
        <f>+(A19*O19)/1000</f>
        <v>0</v>
      </c>
      <c r="P20" s="36">
        <f>+(A19*P19)/1000</f>
        <v>5.5E-2</v>
      </c>
      <c r="Q20" s="36">
        <f>+(A19*Q19)/1000</f>
        <v>0</v>
      </c>
      <c r="R20" s="36">
        <f>+(A19*R19)/1000</f>
        <v>3.0000000000000001E-3</v>
      </c>
      <c r="S20" s="36">
        <f>+(A19*S19)/1000</f>
        <v>0</v>
      </c>
      <c r="T20" s="36">
        <f>+(A19*T19)/1000</f>
        <v>5.0000000000000001E-3</v>
      </c>
      <c r="U20" s="36">
        <f>+(A19*U19)/1000</f>
        <v>0.01</v>
      </c>
      <c r="V20" s="36">
        <f>+(A19*V19)/1000</f>
        <v>0</v>
      </c>
      <c r="W20" s="37">
        <f>+(A19*W19)/1000</f>
        <v>0</v>
      </c>
      <c r="X20" s="37">
        <f>+(A19*X19)/1000</f>
        <v>0</v>
      </c>
      <c r="Y20" s="15"/>
    </row>
    <row r="21" spans="1:25" x14ac:dyDescent="0.15">
      <c r="A21" s="116" t="s">
        <v>8</v>
      </c>
      <c r="B21" s="117"/>
      <c r="C21" s="38">
        <f>+C20+C18</f>
        <v>0.12</v>
      </c>
      <c r="D21" s="38">
        <f t="shared" ref="D21:X21" si="2">+D20+D18</f>
        <v>0.02</v>
      </c>
      <c r="E21" s="38">
        <f t="shared" si="2"/>
        <v>1.4999999999999999E-2</v>
      </c>
      <c r="F21" s="38">
        <f t="shared" si="2"/>
        <v>1.4E-2</v>
      </c>
      <c r="G21" s="38">
        <f t="shared" si="2"/>
        <v>0.23</v>
      </c>
      <c r="H21" s="38">
        <f t="shared" si="2"/>
        <v>2.5000000000000001E-2</v>
      </c>
      <c r="I21" s="38">
        <f t="shared" si="2"/>
        <v>0.1</v>
      </c>
      <c r="J21" s="38">
        <f t="shared" si="2"/>
        <v>3.7999999999999999E-2</v>
      </c>
      <c r="K21" s="38">
        <f t="shared" si="2"/>
        <v>2.8000000000000001E-2</v>
      </c>
      <c r="L21" s="38">
        <f t="shared" si="2"/>
        <v>0.01</v>
      </c>
      <c r="M21" s="38">
        <f t="shared" si="2"/>
        <v>0.05</v>
      </c>
      <c r="N21" s="38">
        <f t="shared" si="2"/>
        <v>3.5000000000000003E-2</v>
      </c>
      <c r="O21" s="38">
        <f t="shared" si="2"/>
        <v>0.04</v>
      </c>
      <c r="P21" s="38">
        <f t="shared" si="2"/>
        <v>0.09</v>
      </c>
      <c r="Q21" s="38">
        <f t="shared" si="2"/>
        <v>5.0000000000000001E-3</v>
      </c>
      <c r="R21" s="38">
        <f t="shared" si="2"/>
        <v>8.0000000000000002E-3</v>
      </c>
      <c r="S21" s="38">
        <f t="shared" si="2"/>
        <v>0.05</v>
      </c>
      <c r="T21" s="38">
        <f t="shared" si="2"/>
        <v>5.0000000000000001E-3</v>
      </c>
      <c r="U21" s="38">
        <f t="shared" si="2"/>
        <v>0.01</v>
      </c>
      <c r="V21" s="38">
        <f t="shared" si="2"/>
        <v>0.105</v>
      </c>
      <c r="W21" s="39">
        <f t="shared" si="2"/>
        <v>0</v>
      </c>
      <c r="X21" s="39">
        <f t="shared" si="2"/>
        <v>0</v>
      </c>
      <c r="Y21" s="15"/>
    </row>
    <row r="22" spans="1:25" x14ac:dyDescent="0.15">
      <c r="A22" s="109" t="s">
        <v>9</v>
      </c>
      <c r="B22" s="111"/>
      <c r="C22" s="40">
        <v>262</v>
      </c>
      <c r="D22" s="40">
        <v>608</v>
      </c>
      <c r="E22" s="40">
        <v>2948</v>
      </c>
      <c r="F22" s="40">
        <v>1650</v>
      </c>
      <c r="G22" s="40">
        <v>153</v>
      </c>
      <c r="H22" s="40">
        <v>330</v>
      </c>
      <c r="I22" s="40">
        <v>57</v>
      </c>
      <c r="J22" s="40">
        <v>399</v>
      </c>
      <c r="K22" s="40">
        <v>227</v>
      </c>
      <c r="L22" s="40">
        <v>708</v>
      </c>
      <c r="M22" s="40">
        <v>444</v>
      </c>
      <c r="N22" s="40">
        <v>154</v>
      </c>
      <c r="O22" s="40">
        <v>2644</v>
      </c>
      <c r="P22" s="40">
        <v>208</v>
      </c>
      <c r="Q22" s="40">
        <v>147</v>
      </c>
      <c r="R22" s="40">
        <v>198</v>
      </c>
      <c r="S22" s="40">
        <v>350</v>
      </c>
      <c r="T22" s="40">
        <v>238</v>
      </c>
      <c r="U22" s="40">
        <v>187</v>
      </c>
      <c r="V22" s="40">
        <v>268</v>
      </c>
      <c r="W22" s="41"/>
      <c r="X22" s="41"/>
      <c r="Y22" s="15"/>
    </row>
    <row r="23" spans="1:25" x14ac:dyDescent="0.15">
      <c r="A23" s="7">
        <f>SUM(A17)</f>
        <v>1</v>
      </c>
      <c r="B23" s="8" t="s">
        <v>10</v>
      </c>
      <c r="C23" s="42">
        <f>SUM(C18*C22)</f>
        <v>20.96</v>
      </c>
      <c r="D23" s="42">
        <f>SUM(D18*D22)</f>
        <v>12.16</v>
      </c>
      <c r="E23" s="42">
        <f t="shared" ref="E23:X23" si="3">SUM(E18*E22)</f>
        <v>0</v>
      </c>
      <c r="F23" s="42">
        <f t="shared" si="3"/>
        <v>23.1</v>
      </c>
      <c r="G23" s="42">
        <f t="shared" si="3"/>
        <v>0</v>
      </c>
      <c r="H23" s="42">
        <f t="shared" si="3"/>
        <v>8.25</v>
      </c>
      <c r="I23" s="42">
        <f t="shared" si="3"/>
        <v>5.7</v>
      </c>
      <c r="J23" s="42">
        <f t="shared" si="3"/>
        <v>15.161999999999999</v>
      </c>
      <c r="K23" s="42">
        <f t="shared" si="3"/>
        <v>6.3559999999999999</v>
      </c>
      <c r="L23" s="42">
        <f t="shared" si="3"/>
        <v>7.08</v>
      </c>
      <c r="M23" s="42">
        <f t="shared" si="3"/>
        <v>22.200000000000003</v>
      </c>
      <c r="N23" s="42">
        <f t="shared" si="3"/>
        <v>5.3900000000000006</v>
      </c>
      <c r="O23" s="42">
        <f t="shared" si="3"/>
        <v>105.76</v>
      </c>
      <c r="P23" s="42">
        <f t="shared" si="3"/>
        <v>7.2800000000000011</v>
      </c>
      <c r="Q23" s="42">
        <f t="shared" si="3"/>
        <v>0.73499999999999999</v>
      </c>
      <c r="R23" s="42">
        <f t="shared" si="3"/>
        <v>0.99</v>
      </c>
      <c r="S23" s="42">
        <f t="shared" si="3"/>
        <v>17.5</v>
      </c>
      <c r="T23" s="42">
        <f t="shared" si="3"/>
        <v>0</v>
      </c>
      <c r="U23" s="42">
        <f t="shared" si="3"/>
        <v>0</v>
      </c>
      <c r="V23" s="42">
        <f t="shared" si="3"/>
        <v>28.14</v>
      </c>
      <c r="W23" s="42">
        <f t="shared" si="3"/>
        <v>0</v>
      </c>
      <c r="X23" s="42">
        <f t="shared" si="3"/>
        <v>0</v>
      </c>
      <c r="Y23" s="43">
        <f>SUM(C23:X23)</f>
        <v>286.76300000000003</v>
      </c>
    </row>
    <row r="24" spans="1:25" x14ac:dyDescent="0.15">
      <c r="A24" s="7">
        <f>SUM(A19)</f>
        <v>1</v>
      </c>
      <c r="B24" s="8" t="s">
        <v>10</v>
      </c>
      <c r="C24" s="42">
        <f>SUM(C20*C22)</f>
        <v>10.48</v>
      </c>
      <c r="D24" s="42">
        <f>SUM(D20*D22)</f>
        <v>0</v>
      </c>
      <c r="E24" s="42">
        <f t="shared" ref="E24:X24" si="4">SUM(E20*E22)</f>
        <v>44.22</v>
      </c>
      <c r="F24" s="42">
        <f t="shared" si="4"/>
        <v>0</v>
      </c>
      <c r="G24" s="42">
        <f t="shared" si="4"/>
        <v>35.190000000000005</v>
      </c>
      <c r="H24" s="42">
        <f t="shared" si="4"/>
        <v>0</v>
      </c>
      <c r="I24" s="42">
        <f t="shared" si="4"/>
        <v>0</v>
      </c>
      <c r="J24" s="42">
        <f t="shared" si="4"/>
        <v>0</v>
      </c>
      <c r="K24" s="42">
        <f t="shared" si="4"/>
        <v>0</v>
      </c>
      <c r="L24" s="42">
        <f t="shared" si="4"/>
        <v>0</v>
      </c>
      <c r="M24" s="42">
        <f t="shared" si="4"/>
        <v>0</v>
      </c>
      <c r="N24" s="42">
        <f t="shared" si="4"/>
        <v>0</v>
      </c>
      <c r="O24" s="42">
        <f t="shared" si="4"/>
        <v>0</v>
      </c>
      <c r="P24" s="42">
        <f t="shared" si="4"/>
        <v>11.44</v>
      </c>
      <c r="Q24" s="42">
        <f t="shared" si="4"/>
        <v>0</v>
      </c>
      <c r="R24" s="42">
        <f t="shared" si="4"/>
        <v>0.59399999999999997</v>
      </c>
      <c r="S24" s="42">
        <f t="shared" si="4"/>
        <v>0</v>
      </c>
      <c r="T24" s="42">
        <f t="shared" si="4"/>
        <v>1.19</v>
      </c>
      <c r="U24" s="42">
        <f t="shared" si="4"/>
        <v>1.87</v>
      </c>
      <c r="V24" s="42">
        <f t="shared" si="4"/>
        <v>0</v>
      </c>
      <c r="W24" s="42">
        <f t="shared" si="4"/>
        <v>0</v>
      </c>
      <c r="X24" s="42">
        <f t="shared" si="4"/>
        <v>0</v>
      </c>
      <c r="Y24" s="43">
        <f>SUM(C24:X24)</f>
        <v>104.98400000000001</v>
      </c>
    </row>
    <row r="25" spans="1:25" x14ac:dyDescent="0.15">
      <c r="A25" s="100" t="s">
        <v>11</v>
      </c>
      <c r="B25" s="101"/>
      <c r="C25" s="44">
        <f>SUM(C23:C24)</f>
        <v>31.44</v>
      </c>
      <c r="D25" s="44">
        <f t="shared" ref="D25:X25" si="5">+D21*D22</f>
        <v>12.16</v>
      </c>
      <c r="E25" s="44">
        <f t="shared" si="5"/>
        <v>44.22</v>
      </c>
      <c r="F25" s="44">
        <f t="shared" si="5"/>
        <v>23.1</v>
      </c>
      <c r="G25" s="44">
        <f t="shared" si="5"/>
        <v>35.190000000000005</v>
      </c>
      <c r="H25" s="44">
        <f t="shared" si="5"/>
        <v>8.25</v>
      </c>
      <c r="I25" s="44">
        <f t="shared" si="5"/>
        <v>5.7</v>
      </c>
      <c r="J25" s="44">
        <f t="shared" si="5"/>
        <v>15.161999999999999</v>
      </c>
      <c r="K25" s="44">
        <f t="shared" si="5"/>
        <v>6.3559999999999999</v>
      </c>
      <c r="L25" s="44">
        <f t="shared" si="5"/>
        <v>7.08</v>
      </c>
      <c r="M25" s="44">
        <f t="shared" si="5"/>
        <v>22.200000000000003</v>
      </c>
      <c r="N25" s="44">
        <f t="shared" si="5"/>
        <v>5.3900000000000006</v>
      </c>
      <c r="O25" s="44">
        <f t="shared" si="5"/>
        <v>105.76</v>
      </c>
      <c r="P25" s="44">
        <f t="shared" si="5"/>
        <v>18.72</v>
      </c>
      <c r="Q25" s="44">
        <f t="shared" si="5"/>
        <v>0.73499999999999999</v>
      </c>
      <c r="R25" s="44">
        <f t="shared" si="5"/>
        <v>1.5840000000000001</v>
      </c>
      <c r="S25" s="44">
        <f t="shared" si="5"/>
        <v>17.5</v>
      </c>
      <c r="T25" s="44">
        <f t="shared" si="5"/>
        <v>1.19</v>
      </c>
      <c r="U25" s="44">
        <f t="shared" si="5"/>
        <v>1.87</v>
      </c>
      <c r="V25" s="44">
        <f t="shared" si="5"/>
        <v>28.14</v>
      </c>
      <c r="W25" s="45">
        <f t="shared" si="5"/>
        <v>0</v>
      </c>
      <c r="X25" s="45">
        <f t="shared" si="5"/>
        <v>0</v>
      </c>
      <c r="Y25" s="43">
        <f>SUM(C25:X25)</f>
        <v>391.74699999999996</v>
      </c>
    </row>
    <row r="26" spans="1:25" x14ac:dyDescent="0.1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7"/>
    </row>
    <row r="27" spans="1:25" s="49" customFormat="1" x14ac:dyDescent="0.1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7"/>
    </row>
    <row r="28" spans="1:25" x14ac:dyDescent="0.15">
      <c r="A28" s="118" t="s">
        <v>12</v>
      </c>
      <c r="B28" s="118"/>
      <c r="C28" s="50"/>
      <c r="H28" s="118" t="s">
        <v>13</v>
      </c>
      <c r="I28" s="118"/>
      <c r="J28" s="118"/>
      <c r="K28" s="118"/>
      <c r="P28" s="118" t="s">
        <v>14</v>
      </c>
      <c r="Q28" s="118"/>
      <c r="R28" s="118"/>
      <c r="S28" s="118"/>
    </row>
    <row r="31" spans="1:25" x14ac:dyDescent="0.15">
      <c r="B31" s="102" t="s">
        <v>0</v>
      </c>
      <c r="C31" s="102"/>
      <c r="D31" s="102"/>
      <c r="E31" s="102"/>
      <c r="F31" s="102"/>
      <c r="G31" s="102"/>
      <c r="H31" s="102"/>
      <c r="I31" s="102"/>
      <c r="J31" s="102"/>
      <c r="L31" s="10"/>
      <c r="M31" s="103" t="s">
        <v>1</v>
      </c>
      <c r="N31" s="103"/>
      <c r="O31" s="103"/>
      <c r="P31" s="103"/>
      <c r="Q31" s="103"/>
      <c r="R31" s="103" t="s">
        <v>15</v>
      </c>
      <c r="S31" s="103"/>
      <c r="T31" s="103"/>
      <c r="U31" s="103"/>
      <c r="V31" s="103"/>
    </row>
    <row r="32" spans="1:25" x14ac:dyDescent="0.15">
      <c r="B32" s="11" t="s">
        <v>3</v>
      </c>
      <c r="C32" s="12">
        <v>1</v>
      </c>
      <c r="D32" s="12">
        <v>1</v>
      </c>
      <c r="E32" s="13"/>
      <c r="F32" s="13"/>
      <c r="G32" s="13"/>
      <c r="H32" s="13"/>
      <c r="I32" s="13"/>
      <c r="J32" s="13"/>
      <c r="P32" s="104">
        <v>43025</v>
      </c>
      <c r="Q32" s="104"/>
      <c r="R32" s="104"/>
      <c r="S32" s="104"/>
      <c r="T32" s="13"/>
      <c r="U32" s="13"/>
      <c r="V32" s="13"/>
    </row>
    <row r="33" spans="1:25" x14ac:dyDescent="0.15">
      <c r="A33" s="105"/>
      <c r="B33" s="106"/>
      <c r="C33" s="109" t="s">
        <v>4</v>
      </c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1"/>
      <c r="W33" s="14"/>
      <c r="X33" s="14"/>
      <c r="Y33" s="15"/>
    </row>
    <row r="34" spans="1:25" ht="39.75" thickBot="1" x14ac:dyDescent="0.2">
      <c r="A34" s="107"/>
      <c r="B34" s="108"/>
      <c r="C34" s="16" t="s">
        <v>46</v>
      </c>
      <c r="D34" s="18" t="s">
        <v>54</v>
      </c>
      <c r="E34" s="18" t="s">
        <v>60</v>
      </c>
      <c r="F34" s="18" t="s">
        <v>51</v>
      </c>
      <c r="G34" s="18" t="s">
        <v>61</v>
      </c>
      <c r="H34" s="18" t="s">
        <v>66</v>
      </c>
      <c r="I34" s="18" t="s">
        <v>98</v>
      </c>
      <c r="J34" s="18" t="s">
        <v>97</v>
      </c>
      <c r="K34" s="18" t="s">
        <v>55</v>
      </c>
      <c r="L34" s="18" t="s">
        <v>78</v>
      </c>
      <c r="M34" s="18" t="s">
        <v>79</v>
      </c>
      <c r="N34" s="18" t="s">
        <v>59</v>
      </c>
      <c r="O34" s="18" t="s">
        <v>47</v>
      </c>
      <c r="P34" s="18"/>
      <c r="Q34" s="18"/>
      <c r="R34" s="18"/>
      <c r="S34" s="18"/>
      <c r="T34" s="18"/>
      <c r="U34" s="18"/>
      <c r="V34" s="17"/>
      <c r="W34" s="17"/>
      <c r="X34" s="17"/>
      <c r="Y34" s="15"/>
    </row>
    <row r="35" spans="1:25" ht="11.25" customHeight="1" x14ac:dyDescent="0.15">
      <c r="A35" s="112" t="s">
        <v>5</v>
      </c>
      <c r="B35" s="21" t="s">
        <v>49</v>
      </c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>
        <v>60</v>
      </c>
      <c r="O35" s="22"/>
      <c r="P35" s="22"/>
      <c r="Q35" s="22"/>
      <c r="R35" s="22"/>
      <c r="S35" s="22"/>
      <c r="T35" s="22"/>
      <c r="U35" s="22"/>
      <c r="V35" s="23"/>
      <c r="W35" s="23"/>
      <c r="X35" s="23"/>
      <c r="Y35" s="15"/>
    </row>
    <row r="36" spans="1:25" x14ac:dyDescent="0.15">
      <c r="A36" s="113"/>
      <c r="B36" s="24" t="s">
        <v>89</v>
      </c>
      <c r="C36" s="25"/>
      <c r="D36" s="25"/>
      <c r="E36" s="25">
        <v>3</v>
      </c>
      <c r="F36" s="25"/>
      <c r="G36" s="25">
        <f>1/2</f>
        <v>0.5</v>
      </c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6"/>
      <c r="W36" s="26"/>
      <c r="X36" s="26"/>
      <c r="Y36" s="15"/>
    </row>
    <row r="37" spans="1:25" x14ac:dyDescent="0.15">
      <c r="A37" s="113"/>
      <c r="B37" s="24" t="s">
        <v>51</v>
      </c>
      <c r="C37" s="25"/>
      <c r="D37" s="25"/>
      <c r="E37" s="25"/>
      <c r="F37" s="25">
        <v>13</v>
      </c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6"/>
      <c r="W37" s="26"/>
      <c r="X37" s="26"/>
      <c r="Y37" s="15"/>
    </row>
    <row r="38" spans="1:25" ht="11.25" thickBot="1" x14ac:dyDescent="0.2">
      <c r="A38" s="114"/>
      <c r="B38" s="27" t="s">
        <v>46</v>
      </c>
      <c r="C38" s="28">
        <v>70</v>
      </c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9"/>
      <c r="W38" s="29"/>
      <c r="X38" s="29"/>
      <c r="Y38" s="15"/>
    </row>
    <row r="39" spans="1:25" ht="11.25" customHeight="1" x14ac:dyDescent="0.15">
      <c r="A39" s="112" t="s">
        <v>6</v>
      </c>
      <c r="B39" s="21" t="s">
        <v>52</v>
      </c>
      <c r="C39" s="22"/>
      <c r="D39" s="22"/>
      <c r="E39" s="22"/>
      <c r="F39" s="22"/>
      <c r="G39" s="22"/>
      <c r="H39" s="22">
        <v>30</v>
      </c>
      <c r="I39" s="22">
        <v>40</v>
      </c>
      <c r="J39" s="22">
        <v>10</v>
      </c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3"/>
      <c r="W39" s="23"/>
      <c r="X39" s="23"/>
      <c r="Y39" s="15"/>
    </row>
    <row r="40" spans="1:25" x14ac:dyDescent="0.15">
      <c r="A40" s="113"/>
      <c r="B40" s="24" t="s">
        <v>116</v>
      </c>
      <c r="C40" s="25"/>
      <c r="D40" s="25">
        <v>15</v>
      </c>
      <c r="E40" s="25"/>
      <c r="F40" s="25"/>
      <c r="G40" s="25"/>
      <c r="H40" s="25"/>
      <c r="I40" s="25"/>
      <c r="J40" s="25"/>
      <c r="K40" s="25">
        <v>10</v>
      </c>
      <c r="L40" s="25">
        <v>35</v>
      </c>
      <c r="M40" s="25">
        <v>50</v>
      </c>
      <c r="N40" s="25"/>
      <c r="O40" s="25">
        <v>3</v>
      </c>
      <c r="P40" s="25"/>
      <c r="Q40" s="25"/>
      <c r="R40" s="25"/>
      <c r="S40" s="25"/>
      <c r="T40" s="25"/>
      <c r="U40" s="25"/>
      <c r="V40" s="26"/>
      <c r="W40" s="26"/>
      <c r="X40" s="26"/>
      <c r="Y40" s="15"/>
    </row>
    <row r="41" spans="1:25" x14ac:dyDescent="0.15">
      <c r="A41" s="113"/>
      <c r="B41" s="24" t="s">
        <v>46</v>
      </c>
      <c r="C41" s="25">
        <v>60</v>
      </c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6"/>
      <c r="W41" s="26"/>
      <c r="X41" s="26"/>
      <c r="Y41" s="15"/>
    </row>
    <row r="42" spans="1:25" ht="11.25" thickBot="1" x14ac:dyDescent="0.2">
      <c r="A42" s="114"/>
      <c r="B42" s="27" t="s">
        <v>51</v>
      </c>
      <c r="C42" s="28"/>
      <c r="D42" s="28"/>
      <c r="E42" s="28"/>
      <c r="F42" s="28">
        <v>15</v>
      </c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9"/>
      <c r="W42" s="29"/>
      <c r="X42" s="29"/>
      <c r="Y42" s="15"/>
    </row>
    <row r="43" spans="1:25" ht="11.25" customHeight="1" x14ac:dyDescent="0.15">
      <c r="A43" s="112" t="s">
        <v>7</v>
      </c>
      <c r="B43" s="51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3"/>
      <c r="W43" s="53"/>
      <c r="X43" s="53"/>
      <c r="Y43" s="15"/>
    </row>
    <row r="44" spans="1:25" x14ac:dyDescent="0.15">
      <c r="A44" s="113"/>
      <c r="B44" s="5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55"/>
      <c r="W44" s="55"/>
      <c r="X44" s="55"/>
      <c r="Y44" s="15"/>
    </row>
    <row r="45" spans="1:25" x14ac:dyDescent="0.15">
      <c r="A45" s="113"/>
      <c r="B45" s="5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55"/>
      <c r="W45" s="55"/>
      <c r="X45" s="55"/>
      <c r="Y45" s="15"/>
    </row>
    <row r="46" spans="1:25" ht="11.25" thickBot="1" x14ac:dyDescent="0.2">
      <c r="A46" s="115"/>
      <c r="B46" s="56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8"/>
      <c r="W46" s="58"/>
      <c r="X46" s="58"/>
      <c r="Y46" s="15"/>
    </row>
    <row r="47" spans="1:25" ht="11.25" thickBot="1" x14ac:dyDescent="0.2">
      <c r="A47" s="1">
        <f>SUM(C32)</f>
        <v>1</v>
      </c>
      <c r="B47" s="2" t="s">
        <v>16</v>
      </c>
      <c r="C47" s="31">
        <f>SUM(C35:C38)</f>
        <v>70</v>
      </c>
      <c r="D47" s="31">
        <f t="shared" ref="D47:X47" si="6">SUM(D35:D38)</f>
        <v>0</v>
      </c>
      <c r="E47" s="31">
        <f t="shared" si="6"/>
        <v>3</v>
      </c>
      <c r="F47" s="31">
        <f t="shared" si="6"/>
        <v>13</v>
      </c>
      <c r="G47" s="31">
        <f t="shared" si="6"/>
        <v>0.5</v>
      </c>
      <c r="H47" s="31">
        <f t="shared" si="6"/>
        <v>0</v>
      </c>
      <c r="I47" s="31">
        <f t="shared" si="6"/>
        <v>0</v>
      </c>
      <c r="J47" s="31">
        <f t="shared" si="6"/>
        <v>0</v>
      </c>
      <c r="K47" s="31">
        <f t="shared" si="6"/>
        <v>0</v>
      </c>
      <c r="L47" s="31">
        <f t="shared" si="6"/>
        <v>0</v>
      </c>
      <c r="M47" s="31">
        <f t="shared" si="6"/>
        <v>0</v>
      </c>
      <c r="N47" s="31">
        <f t="shared" si="6"/>
        <v>60</v>
      </c>
      <c r="O47" s="31">
        <f t="shared" si="6"/>
        <v>0</v>
      </c>
      <c r="P47" s="31">
        <f t="shared" si="6"/>
        <v>0</v>
      </c>
      <c r="Q47" s="31">
        <f t="shared" si="6"/>
        <v>0</v>
      </c>
      <c r="R47" s="31">
        <f t="shared" si="6"/>
        <v>0</v>
      </c>
      <c r="S47" s="31">
        <f t="shared" si="6"/>
        <v>0</v>
      </c>
      <c r="T47" s="31">
        <f t="shared" si="6"/>
        <v>0</v>
      </c>
      <c r="U47" s="31">
        <f t="shared" si="6"/>
        <v>0</v>
      </c>
      <c r="V47" s="31">
        <f t="shared" si="6"/>
        <v>0</v>
      </c>
      <c r="W47" s="31">
        <f t="shared" si="6"/>
        <v>0</v>
      </c>
      <c r="X47" s="31">
        <f t="shared" si="6"/>
        <v>0</v>
      </c>
      <c r="Y47" s="15"/>
    </row>
    <row r="48" spans="1:25" x14ac:dyDescent="0.15">
      <c r="A48" s="3"/>
      <c r="B48" s="4" t="s">
        <v>17</v>
      </c>
      <c r="C48" s="33">
        <f>SUM(A47*C47)/1000</f>
        <v>7.0000000000000007E-2</v>
      </c>
      <c r="D48" s="33">
        <f>+(A47*D47)/1000</f>
        <v>0</v>
      </c>
      <c r="E48" s="33">
        <f>+(A47*E47)/1000</f>
        <v>3.0000000000000001E-3</v>
      </c>
      <c r="F48" s="33">
        <f>+(A47*F47)/1000</f>
        <v>1.2999999999999999E-2</v>
      </c>
      <c r="G48" s="33">
        <f>+(A47*G47)</f>
        <v>0.5</v>
      </c>
      <c r="H48" s="33">
        <f>+(A47*H47)/1000</f>
        <v>0</v>
      </c>
      <c r="I48" s="33">
        <f>+(A47*I47)/1000</f>
        <v>0</v>
      </c>
      <c r="J48" s="33">
        <f>+(A47*J47)/1000</f>
        <v>0</v>
      </c>
      <c r="K48" s="33">
        <f>+(A47*K47)/1000</f>
        <v>0</v>
      </c>
      <c r="L48" s="33">
        <f>+(A47*L47)/1000</f>
        <v>0</v>
      </c>
      <c r="M48" s="33">
        <f>+(A47*M47)/1000</f>
        <v>0</v>
      </c>
      <c r="N48" s="33">
        <f>+(A47*N47)/1000</f>
        <v>0.06</v>
      </c>
      <c r="O48" s="33">
        <f>+(A47*O47)/1000</f>
        <v>0</v>
      </c>
      <c r="P48" s="33">
        <f>+(A47*P47)/1000</f>
        <v>0</v>
      </c>
      <c r="Q48" s="33">
        <f>+(A47*Q47)/1000</f>
        <v>0</v>
      </c>
      <c r="R48" s="33">
        <f>+(A47*R47)/1000</f>
        <v>0</v>
      </c>
      <c r="S48" s="33">
        <f>+(A47*S47)/1000</f>
        <v>0</v>
      </c>
      <c r="T48" s="33">
        <f>+(A47*T47)/1000</f>
        <v>0</v>
      </c>
      <c r="U48" s="33">
        <f>+(A47*U47)/1000</f>
        <v>0</v>
      </c>
      <c r="V48" s="33">
        <f>+(A47*V47)/1000</f>
        <v>0</v>
      </c>
      <c r="W48" s="33">
        <f>+(A47*W47)/1000</f>
        <v>0</v>
      </c>
      <c r="X48" s="33">
        <f>+(A47*X47)/1000</f>
        <v>0</v>
      </c>
      <c r="Y48" s="15"/>
    </row>
    <row r="49" spans="1:25" x14ac:dyDescent="0.15">
      <c r="A49" s="1">
        <f>SUM(D32)</f>
        <v>1</v>
      </c>
      <c r="B49" s="4" t="s">
        <v>18</v>
      </c>
      <c r="C49" s="34">
        <f>SUM(C39:C42)</f>
        <v>60</v>
      </c>
      <c r="D49" s="34">
        <f t="shared" ref="D49:X49" si="7">SUM(D39:D42)</f>
        <v>15</v>
      </c>
      <c r="E49" s="34">
        <f t="shared" si="7"/>
        <v>0</v>
      </c>
      <c r="F49" s="34">
        <f t="shared" si="7"/>
        <v>15</v>
      </c>
      <c r="G49" s="34">
        <f t="shared" si="7"/>
        <v>0</v>
      </c>
      <c r="H49" s="34">
        <f t="shared" si="7"/>
        <v>30</v>
      </c>
      <c r="I49" s="34">
        <f t="shared" si="7"/>
        <v>40</v>
      </c>
      <c r="J49" s="34">
        <f t="shared" si="7"/>
        <v>10</v>
      </c>
      <c r="K49" s="34">
        <f t="shared" si="7"/>
        <v>10</v>
      </c>
      <c r="L49" s="34">
        <f t="shared" si="7"/>
        <v>35</v>
      </c>
      <c r="M49" s="34">
        <f t="shared" si="7"/>
        <v>50</v>
      </c>
      <c r="N49" s="34">
        <f t="shared" si="7"/>
        <v>0</v>
      </c>
      <c r="O49" s="34">
        <f t="shared" si="7"/>
        <v>3</v>
      </c>
      <c r="P49" s="34">
        <f t="shared" si="7"/>
        <v>0</v>
      </c>
      <c r="Q49" s="34">
        <f t="shared" si="7"/>
        <v>0</v>
      </c>
      <c r="R49" s="34">
        <f t="shared" si="7"/>
        <v>0</v>
      </c>
      <c r="S49" s="34">
        <f t="shared" si="7"/>
        <v>0</v>
      </c>
      <c r="T49" s="34">
        <f t="shared" si="7"/>
        <v>0</v>
      </c>
      <c r="U49" s="34">
        <f t="shared" si="7"/>
        <v>0</v>
      </c>
      <c r="V49" s="34">
        <f t="shared" si="7"/>
        <v>0</v>
      </c>
      <c r="W49" s="34">
        <f t="shared" si="7"/>
        <v>0</v>
      </c>
      <c r="X49" s="34">
        <f t="shared" si="7"/>
        <v>0</v>
      </c>
      <c r="Y49" s="15"/>
    </row>
    <row r="50" spans="1:25" ht="11.25" thickBot="1" x14ac:dyDescent="0.2">
      <c r="A50" s="5"/>
      <c r="B50" s="6" t="s">
        <v>19</v>
      </c>
      <c r="C50" s="36">
        <f>SUM(A49*C49)/1000</f>
        <v>0.06</v>
      </c>
      <c r="D50" s="36">
        <f>+(A49*D49)/1000</f>
        <v>1.4999999999999999E-2</v>
      </c>
      <c r="E50" s="36">
        <f>+(A49*E49)/1000</f>
        <v>0</v>
      </c>
      <c r="F50" s="36">
        <f>+(A49*F49)/1000</f>
        <v>1.4999999999999999E-2</v>
      </c>
      <c r="G50" s="36">
        <f>+(A49*G49)/1000</f>
        <v>0</v>
      </c>
      <c r="H50" s="36">
        <f>+(A49*H49)/1000</f>
        <v>0.03</v>
      </c>
      <c r="I50" s="36">
        <f>+(A49*I49)/1000</f>
        <v>0.04</v>
      </c>
      <c r="J50" s="36">
        <f>+(A49*J49)/1000</f>
        <v>0.01</v>
      </c>
      <c r="K50" s="36">
        <f>+(A49*K49)/1000</f>
        <v>0.01</v>
      </c>
      <c r="L50" s="36">
        <f>+(A49*L49)/1000</f>
        <v>3.5000000000000003E-2</v>
      </c>
      <c r="M50" s="36">
        <f>+(A49*M49)/1000</f>
        <v>0.05</v>
      </c>
      <c r="N50" s="36">
        <f>+(A49*N49)/1000</f>
        <v>0</v>
      </c>
      <c r="O50" s="36">
        <f>+(A49*O49)/1000</f>
        <v>3.0000000000000001E-3</v>
      </c>
      <c r="P50" s="36">
        <f>+(A49*P49)/1000</f>
        <v>0</v>
      </c>
      <c r="Q50" s="36">
        <f>+(A49*Q49)/1000</f>
        <v>0</v>
      </c>
      <c r="R50" s="36">
        <f>+(A49*R49)/1000</f>
        <v>0</v>
      </c>
      <c r="S50" s="36">
        <f>+(A49*S49)/1000</f>
        <v>0</v>
      </c>
      <c r="T50" s="36">
        <f>+(A49*T49)/1000</f>
        <v>0</v>
      </c>
      <c r="U50" s="36">
        <f>+(A49*U49)/1000</f>
        <v>0</v>
      </c>
      <c r="V50" s="37">
        <f>+(A49*V49)/1000</f>
        <v>0</v>
      </c>
      <c r="W50" s="37">
        <f>+(A49*W49)/1000</f>
        <v>0</v>
      </c>
      <c r="X50" s="37">
        <f>+(A49*X49)/1000</f>
        <v>0</v>
      </c>
      <c r="Y50" s="15"/>
    </row>
    <row r="51" spans="1:25" x14ac:dyDescent="0.15">
      <c r="A51" s="116" t="s">
        <v>8</v>
      </c>
      <c r="B51" s="117"/>
      <c r="C51" s="38">
        <f>+C50+C48</f>
        <v>0.13</v>
      </c>
      <c r="D51" s="38">
        <f t="shared" ref="D51:X51" si="8">+D50+D48</f>
        <v>1.4999999999999999E-2</v>
      </c>
      <c r="E51" s="38">
        <f t="shared" si="8"/>
        <v>3.0000000000000001E-3</v>
      </c>
      <c r="F51" s="38">
        <f t="shared" si="8"/>
        <v>2.7999999999999997E-2</v>
      </c>
      <c r="G51" s="38">
        <f t="shared" si="8"/>
        <v>0.5</v>
      </c>
      <c r="H51" s="38">
        <f t="shared" si="8"/>
        <v>0.03</v>
      </c>
      <c r="I51" s="38">
        <f t="shared" si="8"/>
        <v>0.04</v>
      </c>
      <c r="J51" s="38">
        <f t="shared" si="8"/>
        <v>0.01</v>
      </c>
      <c r="K51" s="38">
        <f t="shared" si="8"/>
        <v>0.01</v>
      </c>
      <c r="L51" s="38">
        <f t="shared" si="8"/>
        <v>3.5000000000000003E-2</v>
      </c>
      <c r="M51" s="38">
        <f t="shared" si="8"/>
        <v>0.05</v>
      </c>
      <c r="N51" s="38">
        <f t="shared" si="8"/>
        <v>0.06</v>
      </c>
      <c r="O51" s="38">
        <f t="shared" si="8"/>
        <v>3.0000000000000001E-3</v>
      </c>
      <c r="P51" s="38">
        <f t="shared" si="8"/>
        <v>0</v>
      </c>
      <c r="Q51" s="38">
        <f t="shared" si="8"/>
        <v>0</v>
      </c>
      <c r="R51" s="38">
        <f t="shared" si="8"/>
        <v>0</v>
      </c>
      <c r="S51" s="38">
        <f t="shared" si="8"/>
        <v>0</v>
      </c>
      <c r="T51" s="38">
        <f t="shared" si="8"/>
        <v>0</v>
      </c>
      <c r="U51" s="38">
        <f t="shared" si="8"/>
        <v>0</v>
      </c>
      <c r="V51" s="39">
        <f t="shared" si="8"/>
        <v>0</v>
      </c>
      <c r="W51" s="39">
        <f t="shared" si="8"/>
        <v>0</v>
      </c>
      <c r="X51" s="39">
        <f t="shared" si="8"/>
        <v>0</v>
      </c>
      <c r="Y51" s="15"/>
    </row>
    <row r="52" spans="1:25" x14ac:dyDescent="0.15">
      <c r="A52" s="109" t="s">
        <v>9</v>
      </c>
      <c r="B52" s="111"/>
      <c r="C52" s="40">
        <v>262</v>
      </c>
      <c r="D52" s="40">
        <v>608</v>
      </c>
      <c r="E52" s="40">
        <v>2948</v>
      </c>
      <c r="F52" s="40">
        <v>1650</v>
      </c>
      <c r="G52" s="40">
        <v>57</v>
      </c>
      <c r="H52" s="40">
        <v>154</v>
      </c>
      <c r="I52" s="40">
        <v>208</v>
      </c>
      <c r="J52" s="40">
        <v>198</v>
      </c>
      <c r="K52" s="40">
        <v>187</v>
      </c>
      <c r="L52" s="40">
        <v>1350</v>
      </c>
      <c r="M52" s="40">
        <v>397</v>
      </c>
      <c r="N52" s="40">
        <v>350</v>
      </c>
      <c r="O52" s="40">
        <v>147</v>
      </c>
      <c r="P52" s="40"/>
      <c r="Q52" s="40"/>
      <c r="R52" s="40"/>
      <c r="S52" s="40"/>
      <c r="T52" s="40"/>
      <c r="U52" s="40"/>
      <c r="V52" s="41"/>
      <c r="W52" s="41"/>
      <c r="X52" s="41"/>
      <c r="Y52" s="15"/>
    </row>
    <row r="53" spans="1:25" x14ac:dyDescent="0.15">
      <c r="A53" s="7">
        <f>SUM(A47)</f>
        <v>1</v>
      </c>
      <c r="B53" s="8" t="s">
        <v>10</v>
      </c>
      <c r="C53" s="42">
        <f>SUM(C48*C52)</f>
        <v>18.340000000000003</v>
      </c>
      <c r="D53" s="42">
        <f>SUM(D48*D52)</f>
        <v>0</v>
      </c>
      <c r="E53" s="42">
        <f t="shared" ref="E53:X53" si="9">SUM(E48*E52)</f>
        <v>8.8439999999999994</v>
      </c>
      <c r="F53" s="42">
        <f t="shared" si="9"/>
        <v>21.45</v>
      </c>
      <c r="G53" s="42">
        <f t="shared" si="9"/>
        <v>28.5</v>
      </c>
      <c r="H53" s="42">
        <f t="shared" si="9"/>
        <v>0</v>
      </c>
      <c r="I53" s="42">
        <f t="shared" si="9"/>
        <v>0</v>
      </c>
      <c r="J53" s="42">
        <f t="shared" si="9"/>
        <v>0</v>
      </c>
      <c r="K53" s="42">
        <f t="shared" si="9"/>
        <v>0</v>
      </c>
      <c r="L53" s="42">
        <f t="shared" si="9"/>
        <v>0</v>
      </c>
      <c r="M53" s="42">
        <f t="shared" si="9"/>
        <v>0</v>
      </c>
      <c r="N53" s="42">
        <f t="shared" si="9"/>
        <v>21</v>
      </c>
      <c r="O53" s="42">
        <f t="shared" si="9"/>
        <v>0</v>
      </c>
      <c r="P53" s="42">
        <f t="shared" si="9"/>
        <v>0</v>
      </c>
      <c r="Q53" s="42">
        <f t="shared" si="9"/>
        <v>0</v>
      </c>
      <c r="R53" s="42">
        <f t="shared" si="9"/>
        <v>0</v>
      </c>
      <c r="S53" s="42">
        <f t="shared" si="9"/>
        <v>0</v>
      </c>
      <c r="T53" s="42">
        <f t="shared" si="9"/>
        <v>0</v>
      </c>
      <c r="U53" s="42">
        <f t="shared" si="9"/>
        <v>0</v>
      </c>
      <c r="V53" s="42">
        <f t="shared" si="9"/>
        <v>0</v>
      </c>
      <c r="W53" s="42">
        <f t="shared" si="9"/>
        <v>0</v>
      </c>
      <c r="X53" s="42">
        <f t="shared" si="9"/>
        <v>0</v>
      </c>
      <c r="Y53" s="43">
        <f>SUM(C53:X53)</f>
        <v>98.134</v>
      </c>
    </row>
    <row r="54" spans="1:25" x14ac:dyDescent="0.15">
      <c r="A54" s="7">
        <f>SUM(A49)</f>
        <v>1</v>
      </c>
      <c r="B54" s="8" t="s">
        <v>10</v>
      </c>
      <c r="C54" s="42">
        <f>SUM(C50*C52)</f>
        <v>15.719999999999999</v>
      </c>
      <c r="D54" s="42">
        <f>SUM(D50*D52)</f>
        <v>9.1199999999999992</v>
      </c>
      <c r="E54" s="42">
        <f t="shared" ref="E54:X54" si="10">SUM(E50*E52)</f>
        <v>0</v>
      </c>
      <c r="F54" s="42">
        <f t="shared" si="10"/>
        <v>24.75</v>
      </c>
      <c r="G54" s="42">
        <f t="shared" si="10"/>
        <v>0</v>
      </c>
      <c r="H54" s="42">
        <f t="shared" si="10"/>
        <v>4.62</v>
      </c>
      <c r="I54" s="42">
        <f t="shared" si="10"/>
        <v>8.32</v>
      </c>
      <c r="J54" s="42">
        <f t="shared" si="10"/>
        <v>1.98</v>
      </c>
      <c r="K54" s="42">
        <f t="shared" si="10"/>
        <v>1.87</v>
      </c>
      <c r="L54" s="42">
        <f t="shared" si="10"/>
        <v>47.250000000000007</v>
      </c>
      <c r="M54" s="42">
        <f t="shared" si="10"/>
        <v>19.850000000000001</v>
      </c>
      <c r="N54" s="42">
        <f t="shared" si="10"/>
        <v>0</v>
      </c>
      <c r="O54" s="42">
        <f t="shared" si="10"/>
        <v>0.441</v>
      </c>
      <c r="P54" s="42">
        <f t="shared" si="10"/>
        <v>0</v>
      </c>
      <c r="Q54" s="42">
        <f t="shared" si="10"/>
        <v>0</v>
      </c>
      <c r="R54" s="42">
        <f t="shared" si="10"/>
        <v>0</v>
      </c>
      <c r="S54" s="42">
        <f t="shared" si="10"/>
        <v>0</v>
      </c>
      <c r="T54" s="42">
        <f t="shared" si="10"/>
        <v>0</v>
      </c>
      <c r="U54" s="42">
        <f t="shared" si="10"/>
        <v>0</v>
      </c>
      <c r="V54" s="42">
        <f t="shared" si="10"/>
        <v>0</v>
      </c>
      <c r="W54" s="42">
        <f t="shared" si="10"/>
        <v>0</v>
      </c>
      <c r="X54" s="42">
        <f t="shared" si="10"/>
        <v>0</v>
      </c>
      <c r="Y54" s="43">
        <f>SUM(C54:X54)</f>
        <v>133.92099999999999</v>
      </c>
    </row>
    <row r="55" spans="1:25" x14ac:dyDescent="0.15">
      <c r="A55" s="100" t="s">
        <v>11</v>
      </c>
      <c r="B55" s="101"/>
      <c r="C55" s="44">
        <f>SUM(C53:C54)</f>
        <v>34.06</v>
      </c>
      <c r="D55" s="44">
        <f t="shared" ref="D55:X55" si="11">+D51*D52</f>
        <v>9.1199999999999992</v>
      </c>
      <c r="E55" s="44">
        <f t="shared" si="11"/>
        <v>8.8439999999999994</v>
      </c>
      <c r="F55" s="44">
        <f t="shared" si="11"/>
        <v>46.199999999999996</v>
      </c>
      <c r="G55" s="44">
        <f t="shared" si="11"/>
        <v>28.5</v>
      </c>
      <c r="H55" s="44">
        <f t="shared" si="11"/>
        <v>4.62</v>
      </c>
      <c r="I55" s="44">
        <f t="shared" si="11"/>
        <v>8.32</v>
      </c>
      <c r="J55" s="44">
        <f t="shared" si="11"/>
        <v>1.98</v>
      </c>
      <c r="K55" s="44">
        <f t="shared" si="11"/>
        <v>1.87</v>
      </c>
      <c r="L55" s="44">
        <f t="shared" si="11"/>
        <v>47.250000000000007</v>
      </c>
      <c r="M55" s="44">
        <f t="shared" si="11"/>
        <v>19.850000000000001</v>
      </c>
      <c r="N55" s="44">
        <f t="shared" si="11"/>
        <v>21</v>
      </c>
      <c r="O55" s="44">
        <f t="shared" si="11"/>
        <v>0.441</v>
      </c>
      <c r="P55" s="44">
        <f t="shared" si="11"/>
        <v>0</v>
      </c>
      <c r="Q55" s="44">
        <f t="shared" si="11"/>
        <v>0</v>
      </c>
      <c r="R55" s="44">
        <f t="shared" si="11"/>
        <v>0</v>
      </c>
      <c r="S55" s="44">
        <f t="shared" si="11"/>
        <v>0</v>
      </c>
      <c r="T55" s="44">
        <f t="shared" si="11"/>
        <v>0</v>
      </c>
      <c r="U55" s="44">
        <f t="shared" si="11"/>
        <v>0</v>
      </c>
      <c r="V55" s="45">
        <f t="shared" si="11"/>
        <v>0</v>
      </c>
      <c r="W55" s="45">
        <f t="shared" si="11"/>
        <v>0</v>
      </c>
      <c r="X55" s="45">
        <f t="shared" si="11"/>
        <v>0</v>
      </c>
      <c r="Y55" s="43">
        <f>SUM(C55:X55)</f>
        <v>232.05499999999998</v>
      </c>
    </row>
    <row r="56" spans="1:25" x14ac:dyDescent="0.1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7"/>
    </row>
    <row r="57" spans="1:25" x14ac:dyDescent="0.1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7"/>
    </row>
    <row r="58" spans="1:25" x14ac:dyDescent="0.15">
      <c r="A58" s="118" t="s">
        <v>12</v>
      </c>
      <c r="B58" s="118"/>
      <c r="C58" s="50"/>
      <c r="H58" s="118" t="s">
        <v>13</v>
      </c>
      <c r="I58" s="118"/>
      <c r="J58" s="118"/>
      <c r="K58" s="118"/>
      <c r="P58" s="118" t="s">
        <v>14</v>
      </c>
      <c r="Q58" s="118"/>
      <c r="R58" s="118"/>
      <c r="S58" s="118"/>
    </row>
  </sheetData>
  <mergeCells count="30">
    <mergeCell ref="A25:B25"/>
    <mergeCell ref="B1:J1"/>
    <mergeCell ref="M1:Q1"/>
    <mergeCell ref="R1:V1"/>
    <mergeCell ref="P2:S2"/>
    <mergeCell ref="A3:B4"/>
    <mergeCell ref="C3:V3"/>
    <mergeCell ref="A5:A8"/>
    <mergeCell ref="A9:A12"/>
    <mergeCell ref="A13:A16"/>
    <mergeCell ref="A21:B21"/>
    <mergeCell ref="A22:B22"/>
    <mergeCell ref="A28:B28"/>
    <mergeCell ref="H28:K28"/>
    <mergeCell ref="P28:S28"/>
    <mergeCell ref="B31:J31"/>
    <mergeCell ref="M31:Q31"/>
    <mergeCell ref="R31:V31"/>
    <mergeCell ref="P58:S58"/>
    <mergeCell ref="P32:S32"/>
    <mergeCell ref="A33:B34"/>
    <mergeCell ref="C33:V33"/>
    <mergeCell ref="A35:A38"/>
    <mergeCell ref="A39:A42"/>
    <mergeCell ref="A43:A46"/>
    <mergeCell ref="A51:B51"/>
    <mergeCell ref="A52:B52"/>
    <mergeCell ref="A55:B55"/>
    <mergeCell ref="A58:B58"/>
    <mergeCell ref="H58:K58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8"/>
  <sheetViews>
    <sheetView topLeftCell="A16" workbookViewId="0">
      <selection activeCell="G42" sqref="G42"/>
    </sheetView>
  </sheetViews>
  <sheetFormatPr defaultRowHeight="10.5" x14ac:dyDescent="0.15"/>
  <cols>
    <col min="1" max="1" width="3.140625" style="9" customWidth="1"/>
    <col min="2" max="2" width="16" style="9" customWidth="1"/>
    <col min="3" max="3" width="3.85546875" style="9" customWidth="1"/>
    <col min="4" max="4" width="4.42578125" style="9" customWidth="1"/>
    <col min="5" max="5" width="4.140625" style="9" customWidth="1"/>
    <col min="6" max="6" width="3.85546875" style="9" customWidth="1"/>
    <col min="7" max="7" width="4.140625" style="9" customWidth="1"/>
    <col min="8" max="11" width="3.85546875" style="9" customWidth="1"/>
    <col min="12" max="12" width="4.28515625" style="9" customWidth="1"/>
    <col min="13" max="22" width="3.85546875" style="9" customWidth="1"/>
    <col min="23" max="23" width="4.28515625" style="9" customWidth="1"/>
    <col min="24" max="24" width="4.140625" style="9" customWidth="1"/>
    <col min="25" max="256" width="9.140625" style="9"/>
    <col min="257" max="257" width="3.85546875" style="9" customWidth="1"/>
    <col min="258" max="258" width="15.42578125" style="9" customWidth="1"/>
    <col min="259" max="280" width="4.140625" style="9" customWidth="1"/>
    <col min="281" max="512" width="9.140625" style="9"/>
    <col min="513" max="513" width="3.85546875" style="9" customWidth="1"/>
    <col min="514" max="514" width="15.42578125" style="9" customWidth="1"/>
    <col min="515" max="536" width="4.140625" style="9" customWidth="1"/>
    <col min="537" max="768" width="9.140625" style="9"/>
    <col min="769" max="769" width="3.85546875" style="9" customWidth="1"/>
    <col min="770" max="770" width="15.42578125" style="9" customWidth="1"/>
    <col min="771" max="792" width="4.140625" style="9" customWidth="1"/>
    <col min="793" max="1024" width="9.140625" style="9"/>
    <col min="1025" max="1025" width="3.85546875" style="9" customWidth="1"/>
    <col min="1026" max="1026" width="15.42578125" style="9" customWidth="1"/>
    <col min="1027" max="1048" width="4.140625" style="9" customWidth="1"/>
    <col min="1049" max="1280" width="9.140625" style="9"/>
    <col min="1281" max="1281" width="3.85546875" style="9" customWidth="1"/>
    <col min="1282" max="1282" width="15.42578125" style="9" customWidth="1"/>
    <col min="1283" max="1304" width="4.140625" style="9" customWidth="1"/>
    <col min="1305" max="1536" width="9.140625" style="9"/>
    <col min="1537" max="1537" width="3.85546875" style="9" customWidth="1"/>
    <col min="1538" max="1538" width="15.42578125" style="9" customWidth="1"/>
    <col min="1539" max="1560" width="4.140625" style="9" customWidth="1"/>
    <col min="1561" max="1792" width="9.140625" style="9"/>
    <col min="1793" max="1793" width="3.85546875" style="9" customWidth="1"/>
    <col min="1794" max="1794" width="15.42578125" style="9" customWidth="1"/>
    <col min="1795" max="1816" width="4.140625" style="9" customWidth="1"/>
    <col min="1817" max="2048" width="9.140625" style="9"/>
    <col min="2049" max="2049" width="3.85546875" style="9" customWidth="1"/>
    <col min="2050" max="2050" width="15.42578125" style="9" customWidth="1"/>
    <col min="2051" max="2072" width="4.140625" style="9" customWidth="1"/>
    <col min="2073" max="2304" width="9.140625" style="9"/>
    <col min="2305" max="2305" width="3.85546875" style="9" customWidth="1"/>
    <col min="2306" max="2306" width="15.42578125" style="9" customWidth="1"/>
    <col min="2307" max="2328" width="4.140625" style="9" customWidth="1"/>
    <col min="2329" max="2560" width="9.140625" style="9"/>
    <col min="2561" max="2561" width="3.85546875" style="9" customWidth="1"/>
    <col min="2562" max="2562" width="15.42578125" style="9" customWidth="1"/>
    <col min="2563" max="2584" width="4.140625" style="9" customWidth="1"/>
    <col min="2585" max="2816" width="9.140625" style="9"/>
    <col min="2817" max="2817" width="3.85546875" style="9" customWidth="1"/>
    <col min="2818" max="2818" width="15.42578125" style="9" customWidth="1"/>
    <col min="2819" max="2840" width="4.140625" style="9" customWidth="1"/>
    <col min="2841" max="3072" width="9.140625" style="9"/>
    <col min="3073" max="3073" width="3.85546875" style="9" customWidth="1"/>
    <col min="3074" max="3074" width="15.42578125" style="9" customWidth="1"/>
    <col min="3075" max="3096" width="4.140625" style="9" customWidth="1"/>
    <col min="3097" max="3328" width="9.140625" style="9"/>
    <col min="3329" max="3329" width="3.85546875" style="9" customWidth="1"/>
    <col min="3330" max="3330" width="15.42578125" style="9" customWidth="1"/>
    <col min="3331" max="3352" width="4.140625" style="9" customWidth="1"/>
    <col min="3353" max="3584" width="9.140625" style="9"/>
    <col min="3585" max="3585" width="3.85546875" style="9" customWidth="1"/>
    <col min="3586" max="3586" width="15.42578125" style="9" customWidth="1"/>
    <col min="3587" max="3608" width="4.140625" style="9" customWidth="1"/>
    <col min="3609" max="3840" width="9.140625" style="9"/>
    <col min="3841" max="3841" width="3.85546875" style="9" customWidth="1"/>
    <col min="3842" max="3842" width="15.42578125" style="9" customWidth="1"/>
    <col min="3843" max="3864" width="4.140625" style="9" customWidth="1"/>
    <col min="3865" max="4096" width="9.140625" style="9"/>
    <col min="4097" max="4097" width="3.85546875" style="9" customWidth="1"/>
    <col min="4098" max="4098" width="15.42578125" style="9" customWidth="1"/>
    <col min="4099" max="4120" width="4.140625" style="9" customWidth="1"/>
    <col min="4121" max="4352" width="9.140625" style="9"/>
    <col min="4353" max="4353" width="3.85546875" style="9" customWidth="1"/>
    <col min="4354" max="4354" width="15.42578125" style="9" customWidth="1"/>
    <col min="4355" max="4376" width="4.140625" style="9" customWidth="1"/>
    <col min="4377" max="4608" width="9.140625" style="9"/>
    <col min="4609" max="4609" width="3.85546875" style="9" customWidth="1"/>
    <col min="4610" max="4610" width="15.42578125" style="9" customWidth="1"/>
    <col min="4611" max="4632" width="4.140625" style="9" customWidth="1"/>
    <col min="4633" max="4864" width="9.140625" style="9"/>
    <col min="4865" max="4865" width="3.85546875" style="9" customWidth="1"/>
    <col min="4866" max="4866" width="15.42578125" style="9" customWidth="1"/>
    <col min="4867" max="4888" width="4.140625" style="9" customWidth="1"/>
    <col min="4889" max="5120" width="9.140625" style="9"/>
    <col min="5121" max="5121" width="3.85546875" style="9" customWidth="1"/>
    <col min="5122" max="5122" width="15.42578125" style="9" customWidth="1"/>
    <col min="5123" max="5144" width="4.140625" style="9" customWidth="1"/>
    <col min="5145" max="5376" width="9.140625" style="9"/>
    <col min="5377" max="5377" width="3.85546875" style="9" customWidth="1"/>
    <col min="5378" max="5378" width="15.42578125" style="9" customWidth="1"/>
    <col min="5379" max="5400" width="4.140625" style="9" customWidth="1"/>
    <col min="5401" max="5632" width="9.140625" style="9"/>
    <col min="5633" max="5633" width="3.85546875" style="9" customWidth="1"/>
    <col min="5634" max="5634" width="15.42578125" style="9" customWidth="1"/>
    <col min="5635" max="5656" width="4.140625" style="9" customWidth="1"/>
    <col min="5657" max="5888" width="9.140625" style="9"/>
    <col min="5889" max="5889" width="3.85546875" style="9" customWidth="1"/>
    <col min="5890" max="5890" width="15.42578125" style="9" customWidth="1"/>
    <col min="5891" max="5912" width="4.140625" style="9" customWidth="1"/>
    <col min="5913" max="6144" width="9.140625" style="9"/>
    <col min="6145" max="6145" width="3.85546875" style="9" customWidth="1"/>
    <col min="6146" max="6146" width="15.42578125" style="9" customWidth="1"/>
    <col min="6147" max="6168" width="4.140625" style="9" customWidth="1"/>
    <col min="6169" max="6400" width="9.140625" style="9"/>
    <col min="6401" max="6401" width="3.85546875" style="9" customWidth="1"/>
    <col min="6402" max="6402" width="15.42578125" style="9" customWidth="1"/>
    <col min="6403" max="6424" width="4.140625" style="9" customWidth="1"/>
    <col min="6425" max="6656" width="9.140625" style="9"/>
    <col min="6657" max="6657" width="3.85546875" style="9" customWidth="1"/>
    <col min="6658" max="6658" width="15.42578125" style="9" customWidth="1"/>
    <col min="6659" max="6680" width="4.140625" style="9" customWidth="1"/>
    <col min="6681" max="6912" width="9.140625" style="9"/>
    <col min="6913" max="6913" width="3.85546875" style="9" customWidth="1"/>
    <col min="6914" max="6914" width="15.42578125" style="9" customWidth="1"/>
    <col min="6915" max="6936" width="4.140625" style="9" customWidth="1"/>
    <col min="6937" max="7168" width="9.140625" style="9"/>
    <col min="7169" max="7169" width="3.85546875" style="9" customWidth="1"/>
    <col min="7170" max="7170" width="15.42578125" style="9" customWidth="1"/>
    <col min="7171" max="7192" width="4.140625" style="9" customWidth="1"/>
    <col min="7193" max="7424" width="9.140625" style="9"/>
    <col min="7425" max="7425" width="3.85546875" style="9" customWidth="1"/>
    <col min="7426" max="7426" width="15.42578125" style="9" customWidth="1"/>
    <col min="7427" max="7448" width="4.140625" style="9" customWidth="1"/>
    <col min="7449" max="7680" width="9.140625" style="9"/>
    <col min="7681" max="7681" width="3.85546875" style="9" customWidth="1"/>
    <col min="7682" max="7682" width="15.42578125" style="9" customWidth="1"/>
    <col min="7683" max="7704" width="4.140625" style="9" customWidth="1"/>
    <col min="7705" max="7936" width="9.140625" style="9"/>
    <col min="7937" max="7937" width="3.85546875" style="9" customWidth="1"/>
    <col min="7938" max="7938" width="15.42578125" style="9" customWidth="1"/>
    <col min="7939" max="7960" width="4.140625" style="9" customWidth="1"/>
    <col min="7961" max="8192" width="9.140625" style="9"/>
    <col min="8193" max="8193" width="3.85546875" style="9" customWidth="1"/>
    <col min="8194" max="8194" width="15.42578125" style="9" customWidth="1"/>
    <col min="8195" max="8216" width="4.140625" style="9" customWidth="1"/>
    <col min="8217" max="8448" width="9.140625" style="9"/>
    <col min="8449" max="8449" width="3.85546875" style="9" customWidth="1"/>
    <col min="8450" max="8450" width="15.42578125" style="9" customWidth="1"/>
    <col min="8451" max="8472" width="4.140625" style="9" customWidth="1"/>
    <col min="8473" max="8704" width="9.140625" style="9"/>
    <col min="8705" max="8705" width="3.85546875" style="9" customWidth="1"/>
    <col min="8706" max="8706" width="15.42578125" style="9" customWidth="1"/>
    <col min="8707" max="8728" width="4.140625" style="9" customWidth="1"/>
    <col min="8729" max="8960" width="9.140625" style="9"/>
    <col min="8961" max="8961" width="3.85546875" style="9" customWidth="1"/>
    <col min="8962" max="8962" width="15.42578125" style="9" customWidth="1"/>
    <col min="8963" max="8984" width="4.140625" style="9" customWidth="1"/>
    <col min="8985" max="9216" width="9.140625" style="9"/>
    <col min="9217" max="9217" width="3.85546875" style="9" customWidth="1"/>
    <col min="9218" max="9218" width="15.42578125" style="9" customWidth="1"/>
    <col min="9219" max="9240" width="4.140625" style="9" customWidth="1"/>
    <col min="9241" max="9472" width="9.140625" style="9"/>
    <col min="9473" max="9473" width="3.85546875" style="9" customWidth="1"/>
    <col min="9474" max="9474" width="15.42578125" style="9" customWidth="1"/>
    <col min="9475" max="9496" width="4.140625" style="9" customWidth="1"/>
    <col min="9497" max="9728" width="9.140625" style="9"/>
    <col min="9729" max="9729" width="3.85546875" style="9" customWidth="1"/>
    <col min="9730" max="9730" width="15.42578125" style="9" customWidth="1"/>
    <col min="9731" max="9752" width="4.140625" style="9" customWidth="1"/>
    <col min="9753" max="9984" width="9.140625" style="9"/>
    <col min="9985" max="9985" width="3.85546875" style="9" customWidth="1"/>
    <col min="9986" max="9986" width="15.42578125" style="9" customWidth="1"/>
    <col min="9987" max="10008" width="4.140625" style="9" customWidth="1"/>
    <col min="10009" max="10240" width="9.140625" style="9"/>
    <col min="10241" max="10241" width="3.85546875" style="9" customWidth="1"/>
    <col min="10242" max="10242" width="15.42578125" style="9" customWidth="1"/>
    <col min="10243" max="10264" width="4.140625" style="9" customWidth="1"/>
    <col min="10265" max="10496" width="9.140625" style="9"/>
    <col min="10497" max="10497" width="3.85546875" style="9" customWidth="1"/>
    <col min="10498" max="10498" width="15.42578125" style="9" customWidth="1"/>
    <col min="10499" max="10520" width="4.140625" style="9" customWidth="1"/>
    <col min="10521" max="10752" width="9.140625" style="9"/>
    <col min="10753" max="10753" width="3.85546875" style="9" customWidth="1"/>
    <col min="10754" max="10754" width="15.42578125" style="9" customWidth="1"/>
    <col min="10755" max="10776" width="4.140625" style="9" customWidth="1"/>
    <col min="10777" max="11008" width="9.140625" style="9"/>
    <col min="11009" max="11009" width="3.85546875" style="9" customWidth="1"/>
    <col min="11010" max="11010" width="15.42578125" style="9" customWidth="1"/>
    <col min="11011" max="11032" width="4.140625" style="9" customWidth="1"/>
    <col min="11033" max="11264" width="9.140625" style="9"/>
    <col min="11265" max="11265" width="3.85546875" style="9" customWidth="1"/>
    <col min="11266" max="11266" width="15.42578125" style="9" customWidth="1"/>
    <col min="11267" max="11288" width="4.140625" style="9" customWidth="1"/>
    <col min="11289" max="11520" width="9.140625" style="9"/>
    <col min="11521" max="11521" width="3.85546875" style="9" customWidth="1"/>
    <col min="11522" max="11522" width="15.42578125" style="9" customWidth="1"/>
    <col min="11523" max="11544" width="4.140625" style="9" customWidth="1"/>
    <col min="11545" max="11776" width="9.140625" style="9"/>
    <col min="11777" max="11777" width="3.85546875" style="9" customWidth="1"/>
    <col min="11778" max="11778" width="15.42578125" style="9" customWidth="1"/>
    <col min="11779" max="11800" width="4.140625" style="9" customWidth="1"/>
    <col min="11801" max="12032" width="9.140625" style="9"/>
    <col min="12033" max="12033" width="3.85546875" style="9" customWidth="1"/>
    <col min="12034" max="12034" width="15.42578125" style="9" customWidth="1"/>
    <col min="12035" max="12056" width="4.140625" style="9" customWidth="1"/>
    <col min="12057" max="12288" width="9.140625" style="9"/>
    <col min="12289" max="12289" width="3.85546875" style="9" customWidth="1"/>
    <col min="12290" max="12290" width="15.42578125" style="9" customWidth="1"/>
    <col min="12291" max="12312" width="4.140625" style="9" customWidth="1"/>
    <col min="12313" max="12544" width="9.140625" style="9"/>
    <col min="12545" max="12545" width="3.85546875" style="9" customWidth="1"/>
    <col min="12546" max="12546" width="15.42578125" style="9" customWidth="1"/>
    <col min="12547" max="12568" width="4.140625" style="9" customWidth="1"/>
    <col min="12569" max="12800" width="9.140625" style="9"/>
    <col min="12801" max="12801" width="3.85546875" style="9" customWidth="1"/>
    <col min="12802" max="12802" width="15.42578125" style="9" customWidth="1"/>
    <col min="12803" max="12824" width="4.140625" style="9" customWidth="1"/>
    <col min="12825" max="13056" width="9.140625" style="9"/>
    <col min="13057" max="13057" width="3.85546875" style="9" customWidth="1"/>
    <col min="13058" max="13058" width="15.42578125" style="9" customWidth="1"/>
    <col min="13059" max="13080" width="4.140625" style="9" customWidth="1"/>
    <col min="13081" max="13312" width="9.140625" style="9"/>
    <col min="13313" max="13313" width="3.85546875" style="9" customWidth="1"/>
    <col min="13314" max="13314" width="15.42578125" style="9" customWidth="1"/>
    <col min="13315" max="13336" width="4.140625" style="9" customWidth="1"/>
    <col min="13337" max="13568" width="9.140625" style="9"/>
    <col min="13569" max="13569" width="3.85546875" style="9" customWidth="1"/>
    <col min="13570" max="13570" width="15.42578125" style="9" customWidth="1"/>
    <col min="13571" max="13592" width="4.140625" style="9" customWidth="1"/>
    <col min="13593" max="13824" width="9.140625" style="9"/>
    <col min="13825" max="13825" width="3.85546875" style="9" customWidth="1"/>
    <col min="13826" max="13826" width="15.42578125" style="9" customWidth="1"/>
    <col min="13827" max="13848" width="4.140625" style="9" customWidth="1"/>
    <col min="13849" max="14080" width="9.140625" style="9"/>
    <col min="14081" max="14081" width="3.85546875" style="9" customWidth="1"/>
    <col min="14082" max="14082" width="15.42578125" style="9" customWidth="1"/>
    <col min="14083" max="14104" width="4.140625" style="9" customWidth="1"/>
    <col min="14105" max="14336" width="9.140625" style="9"/>
    <col min="14337" max="14337" width="3.85546875" style="9" customWidth="1"/>
    <col min="14338" max="14338" width="15.42578125" style="9" customWidth="1"/>
    <col min="14339" max="14360" width="4.140625" style="9" customWidth="1"/>
    <col min="14361" max="14592" width="9.140625" style="9"/>
    <col min="14593" max="14593" width="3.85546875" style="9" customWidth="1"/>
    <col min="14594" max="14594" width="15.42578125" style="9" customWidth="1"/>
    <col min="14595" max="14616" width="4.140625" style="9" customWidth="1"/>
    <col min="14617" max="14848" width="9.140625" style="9"/>
    <col min="14849" max="14849" width="3.85546875" style="9" customWidth="1"/>
    <col min="14850" max="14850" width="15.42578125" style="9" customWidth="1"/>
    <col min="14851" max="14872" width="4.140625" style="9" customWidth="1"/>
    <col min="14873" max="15104" width="9.140625" style="9"/>
    <col min="15105" max="15105" width="3.85546875" style="9" customWidth="1"/>
    <col min="15106" max="15106" width="15.42578125" style="9" customWidth="1"/>
    <col min="15107" max="15128" width="4.140625" style="9" customWidth="1"/>
    <col min="15129" max="15360" width="9.140625" style="9"/>
    <col min="15361" max="15361" width="3.85546875" style="9" customWidth="1"/>
    <col min="15362" max="15362" width="15.42578125" style="9" customWidth="1"/>
    <col min="15363" max="15384" width="4.140625" style="9" customWidth="1"/>
    <col min="15385" max="15616" width="9.140625" style="9"/>
    <col min="15617" max="15617" width="3.85546875" style="9" customWidth="1"/>
    <col min="15618" max="15618" width="15.42578125" style="9" customWidth="1"/>
    <col min="15619" max="15640" width="4.140625" style="9" customWidth="1"/>
    <col min="15641" max="15872" width="9.140625" style="9"/>
    <col min="15873" max="15873" width="3.85546875" style="9" customWidth="1"/>
    <col min="15874" max="15874" width="15.42578125" style="9" customWidth="1"/>
    <col min="15875" max="15896" width="4.140625" style="9" customWidth="1"/>
    <col min="15897" max="16128" width="9.140625" style="9"/>
    <col min="16129" max="16129" width="3.85546875" style="9" customWidth="1"/>
    <col min="16130" max="16130" width="15.42578125" style="9" customWidth="1"/>
    <col min="16131" max="16152" width="4.140625" style="9" customWidth="1"/>
    <col min="16153" max="16384" width="9.140625" style="9"/>
  </cols>
  <sheetData>
    <row r="1" spans="1:25" x14ac:dyDescent="0.15">
      <c r="B1" s="102" t="s">
        <v>0</v>
      </c>
      <c r="C1" s="102"/>
      <c r="D1" s="102"/>
      <c r="E1" s="102"/>
      <c r="F1" s="102"/>
      <c r="G1" s="102"/>
      <c r="H1" s="102"/>
      <c r="I1" s="102"/>
      <c r="J1" s="102"/>
      <c r="L1" s="10"/>
      <c r="M1" s="103" t="s">
        <v>1</v>
      </c>
      <c r="N1" s="103"/>
      <c r="O1" s="103"/>
      <c r="P1" s="103"/>
      <c r="Q1" s="103"/>
      <c r="R1" s="103" t="s">
        <v>2</v>
      </c>
      <c r="S1" s="103"/>
      <c r="T1" s="103"/>
      <c r="U1" s="103"/>
      <c r="V1" s="103"/>
    </row>
    <row r="2" spans="1:25" x14ac:dyDescent="0.15">
      <c r="B2" s="11" t="s">
        <v>3</v>
      </c>
      <c r="C2" s="12">
        <v>1</v>
      </c>
      <c r="D2" s="12">
        <v>1</v>
      </c>
      <c r="E2" s="13"/>
      <c r="F2" s="13"/>
      <c r="G2" s="13"/>
      <c r="H2" s="13"/>
      <c r="I2" s="13"/>
      <c r="J2" s="13"/>
      <c r="P2" s="104">
        <v>43026</v>
      </c>
      <c r="Q2" s="104"/>
      <c r="R2" s="104"/>
      <c r="S2" s="104"/>
      <c r="T2" s="13"/>
      <c r="U2" s="13"/>
      <c r="V2" s="13"/>
    </row>
    <row r="3" spans="1:25" x14ac:dyDescent="0.15">
      <c r="A3" s="105"/>
      <c r="B3" s="106"/>
      <c r="C3" s="109" t="s">
        <v>4</v>
      </c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1"/>
      <c r="W3" s="14"/>
      <c r="X3" s="14"/>
      <c r="Y3" s="15"/>
    </row>
    <row r="4" spans="1:25" ht="55.5" thickBot="1" x14ac:dyDescent="0.2">
      <c r="A4" s="107"/>
      <c r="B4" s="108"/>
      <c r="C4" s="16" t="s">
        <v>46</v>
      </c>
      <c r="D4" s="17" t="s">
        <v>54</v>
      </c>
      <c r="E4" s="18" t="s">
        <v>60</v>
      </c>
      <c r="F4" s="18" t="s">
        <v>51</v>
      </c>
      <c r="G4" s="18" t="s">
        <v>106</v>
      </c>
      <c r="H4" s="18" t="s">
        <v>73</v>
      </c>
      <c r="I4" s="19" t="s">
        <v>55</v>
      </c>
      <c r="J4" s="18" t="s">
        <v>66</v>
      </c>
      <c r="K4" s="18" t="s">
        <v>56</v>
      </c>
      <c r="L4" s="18" t="s">
        <v>42</v>
      </c>
      <c r="M4" s="18" t="s">
        <v>47</v>
      </c>
      <c r="N4" s="19" t="s">
        <v>43</v>
      </c>
      <c r="O4" s="18" t="s">
        <v>107</v>
      </c>
      <c r="P4" s="18" t="s">
        <v>97</v>
      </c>
      <c r="Q4" s="18" t="s">
        <v>70</v>
      </c>
      <c r="R4" s="18" t="s">
        <v>71</v>
      </c>
      <c r="S4" s="18" t="s">
        <v>48</v>
      </c>
      <c r="T4" s="18" t="s">
        <v>59</v>
      </c>
      <c r="U4" s="19" t="s">
        <v>96</v>
      </c>
      <c r="V4" s="20" t="s">
        <v>81</v>
      </c>
      <c r="W4" s="17" t="s">
        <v>79</v>
      </c>
      <c r="X4" s="17" t="s">
        <v>98</v>
      </c>
      <c r="Y4" s="15"/>
    </row>
    <row r="5" spans="1:25" ht="11.25" customHeight="1" x14ac:dyDescent="0.15">
      <c r="A5" s="112" t="s">
        <v>5</v>
      </c>
      <c r="B5" s="21" t="s">
        <v>49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>
        <v>60</v>
      </c>
      <c r="U5" s="22">
        <v>70</v>
      </c>
      <c r="V5" s="23"/>
      <c r="W5" s="23"/>
      <c r="X5" s="23"/>
      <c r="Y5" s="15"/>
    </row>
    <row r="6" spans="1:25" x14ac:dyDescent="0.15">
      <c r="A6" s="113"/>
      <c r="B6" s="24" t="s">
        <v>103</v>
      </c>
      <c r="C6" s="25"/>
      <c r="D6" s="25"/>
      <c r="E6" s="25"/>
      <c r="F6" s="25"/>
      <c r="G6" s="25">
        <v>35</v>
      </c>
      <c r="H6" s="25">
        <v>35</v>
      </c>
      <c r="I6" s="25"/>
      <c r="J6" s="25"/>
      <c r="K6" s="25"/>
      <c r="L6" s="25"/>
      <c r="M6" s="25"/>
      <c r="N6" s="25"/>
      <c r="O6" s="25"/>
      <c r="P6" s="25"/>
      <c r="Q6" s="25">
        <v>5</v>
      </c>
      <c r="R6" s="25"/>
      <c r="S6" s="25"/>
      <c r="T6" s="25"/>
      <c r="U6" s="25"/>
      <c r="V6" s="26"/>
      <c r="W6" s="26"/>
      <c r="X6" s="26"/>
      <c r="Y6" s="15"/>
    </row>
    <row r="7" spans="1:25" x14ac:dyDescent="0.15">
      <c r="A7" s="113"/>
      <c r="B7" s="24" t="s">
        <v>51</v>
      </c>
      <c r="C7" s="25"/>
      <c r="D7" s="25"/>
      <c r="E7" s="25"/>
      <c r="F7" s="25">
        <v>7</v>
      </c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6"/>
      <c r="W7" s="26"/>
      <c r="X7" s="26"/>
      <c r="Y7" s="15"/>
    </row>
    <row r="8" spans="1:25" ht="11.25" thickBot="1" x14ac:dyDescent="0.2">
      <c r="A8" s="114"/>
      <c r="B8" s="27" t="s">
        <v>46</v>
      </c>
      <c r="C8" s="28">
        <v>40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9"/>
      <c r="W8" s="29"/>
      <c r="X8" s="29"/>
      <c r="Y8" s="15"/>
    </row>
    <row r="9" spans="1:25" ht="11.25" customHeight="1" x14ac:dyDescent="0.15">
      <c r="A9" s="112" t="s">
        <v>6</v>
      </c>
      <c r="B9" s="21" t="s">
        <v>73</v>
      </c>
      <c r="C9" s="22"/>
      <c r="D9" s="22"/>
      <c r="E9" s="22"/>
      <c r="F9" s="22"/>
      <c r="G9" s="22"/>
      <c r="H9" s="22">
        <v>15</v>
      </c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3"/>
      <c r="W9" s="23"/>
      <c r="X9" s="23"/>
      <c r="Y9" s="15"/>
    </row>
    <row r="10" spans="1:25" x14ac:dyDescent="0.15">
      <c r="A10" s="113"/>
      <c r="B10" s="30" t="s">
        <v>171</v>
      </c>
      <c r="C10" s="25"/>
      <c r="D10" s="25"/>
      <c r="E10" s="25"/>
      <c r="F10" s="25"/>
      <c r="G10" s="25"/>
      <c r="H10" s="25"/>
      <c r="I10" s="25"/>
      <c r="J10" s="25">
        <v>30</v>
      </c>
      <c r="K10" s="25"/>
      <c r="L10" s="25"/>
      <c r="M10" s="25"/>
      <c r="N10" s="25"/>
      <c r="O10" s="25"/>
      <c r="P10" s="25">
        <v>40</v>
      </c>
      <c r="Q10" s="25"/>
      <c r="R10" s="25"/>
      <c r="S10" s="25"/>
      <c r="T10" s="25"/>
      <c r="U10" s="25"/>
      <c r="V10" s="26"/>
      <c r="W10" s="26"/>
      <c r="X10" s="26"/>
      <c r="Y10" s="15"/>
    </row>
    <row r="11" spans="1:25" x14ac:dyDescent="0.15">
      <c r="A11" s="113"/>
      <c r="B11" s="30" t="s">
        <v>104</v>
      </c>
      <c r="C11" s="25"/>
      <c r="D11" s="25"/>
      <c r="E11" s="25">
        <v>8</v>
      </c>
      <c r="F11" s="25"/>
      <c r="G11" s="25"/>
      <c r="H11" s="25"/>
      <c r="I11" s="25">
        <v>20</v>
      </c>
      <c r="J11" s="25"/>
      <c r="K11" s="25">
        <v>40</v>
      </c>
      <c r="L11" s="25">
        <v>25</v>
      </c>
      <c r="M11" s="25">
        <v>5</v>
      </c>
      <c r="N11" s="25">
        <v>5</v>
      </c>
      <c r="O11" s="25">
        <v>25</v>
      </c>
      <c r="P11" s="25">
        <v>3</v>
      </c>
      <c r="Q11" s="25"/>
      <c r="R11" s="25">
        <v>3</v>
      </c>
      <c r="S11" s="25">
        <v>45</v>
      </c>
      <c r="T11" s="25"/>
      <c r="U11" s="25"/>
      <c r="V11" s="26"/>
      <c r="W11" s="26"/>
      <c r="X11" s="26">
        <v>5</v>
      </c>
      <c r="Y11" s="15"/>
    </row>
    <row r="12" spans="1:25" ht="11.25" thickBot="1" x14ac:dyDescent="0.2">
      <c r="A12" s="114"/>
      <c r="B12" s="27" t="s">
        <v>46</v>
      </c>
      <c r="C12" s="28">
        <v>40</v>
      </c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9"/>
      <c r="W12" s="29"/>
      <c r="X12" s="29"/>
      <c r="Y12" s="15"/>
    </row>
    <row r="13" spans="1:25" ht="11.25" customHeight="1" x14ac:dyDescent="0.15">
      <c r="A13" s="112" t="s">
        <v>7</v>
      </c>
      <c r="B13" s="21" t="s">
        <v>52</v>
      </c>
      <c r="C13" s="22"/>
      <c r="D13" s="22"/>
      <c r="E13" s="22"/>
      <c r="F13" s="22"/>
      <c r="G13" s="22"/>
      <c r="H13" s="22"/>
      <c r="I13" s="22"/>
      <c r="J13" s="22">
        <v>30</v>
      </c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3"/>
      <c r="W13" s="23"/>
      <c r="X13" s="23">
        <v>30</v>
      </c>
      <c r="Y13" s="15"/>
    </row>
    <row r="14" spans="1:25" x14ac:dyDescent="0.15">
      <c r="A14" s="113"/>
      <c r="B14" s="24" t="s">
        <v>105</v>
      </c>
      <c r="C14" s="25"/>
      <c r="D14" s="25">
        <v>15</v>
      </c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6">
        <v>25</v>
      </c>
      <c r="W14" s="26">
        <v>25</v>
      </c>
      <c r="X14" s="26"/>
      <c r="Y14" s="15"/>
    </row>
    <row r="15" spans="1:25" x14ac:dyDescent="0.15">
      <c r="A15" s="113"/>
      <c r="B15" s="24" t="s">
        <v>51</v>
      </c>
      <c r="C15" s="25"/>
      <c r="D15" s="25"/>
      <c r="E15" s="25"/>
      <c r="F15" s="25">
        <v>7</v>
      </c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6"/>
      <c r="W15" s="26"/>
      <c r="X15" s="26"/>
      <c r="Y15" s="15"/>
    </row>
    <row r="16" spans="1:25" ht="11.25" thickBot="1" x14ac:dyDescent="0.2">
      <c r="A16" s="115"/>
      <c r="B16" s="27" t="s">
        <v>63</v>
      </c>
      <c r="C16" s="28">
        <v>40</v>
      </c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9"/>
      <c r="W16" s="29"/>
      <c r="X16" s="29"/>
      <c r="Y16" s="15"/>
    </row>
    <row r="17" spans="1:25" ht="11.25" thickBot="1" x14ac:dyDescent="0.2">
      <c r="A17" s="1">
        <f>SUM(C2)</f>
        <v>1</v>
      </c>
      <c r="B17" s="2" t="s">
        <v>20</v>
      </c>
      <c r="C17" s="31">
        <f>SUM(C5:C12)</f>
        <v>80</v>
      </c>
      <c r="D17" s="31">
        <f t="shared" ref="D17:X17" si="0">SUM(D5:D12)</f>
        <v>0</v>
      </c>
      <c r="E17" s="31">
        <f t="shared" si="0"/>
        <v>8</v>
      </c>
      <c r="F17" s="31">
        <f t="shared" si="0"/>
        <v>7</v>
      </c>
      <c r="G17" s="31">
        <f t="shared" si="0"/>
        <v>35</v>
      </c>
      <c r="H17" s="31">
        <f t="shared" si="0"/>
        <v>50</v>
      </c>
      <c r="I17" s="31">
        <f t="shared" si="0"/>
        <v>20</v>
      </c>
      <c r="J17" s="31">
        <f t="shared" si="0"/>
        <v>30</v>
      </c>
      <c r="K17" s="31">
        <f t="shared" si="0"/>
        <v>40</v>
      </c>
      <c r="L17" s="31">
        <f t="shared" si="0"/>
        <v>25</v>
      </c>
      <c r="M17" s="31">
        <f t="shared" si="0"/>
        <v>5</v>
      </c>
      <c r="N17" s="31">
        <f t="shared" si="0"/>
        <v>5</v>
      </c>
      <c r="O17" s="31">
        <f t="shared" si="0"/>
        <v>25</v>
      </c>
      <c r="P17" s="31">
        <f t="shared" si="0"/>
        <v>43</v>
      </c>
      <c r="Q17" s="31">
        <f t="shared" si="0"/>
        <v>5</v>
      </c>
      <c r="R17" s="31">
        <f t="shared" si="0"/>
        <v>3</v>
      </c>
      <c r="S17" s="31">
        <f t="shared" si="0"/>
        <v>45</v>
      </c>
      <c r="T17" s="31">
        <f t="shared" si="0"/>
        <v>60</v>
      </c>
      <c r="U17" s="31">
        <f t="shared" si="0"/>
        <v>70</v>
      </c>
      <c r="V17" s="31">
        <f t="shared" si="0"/>
        <v>0</v>
      </c>
      <c r="W17" s="32">
        <f t="shared" si="0"/>
        <v>0</v>
      </c>
      <c r="X17" s="32">
        <f t="shared" si="0"/>
        <v>5</v>
      </c>
      <c r="Y17" s="15"/>
    </row>
    <row r="18" spans="1:25" x14ac:dyDescent="0.15">
      <c r="A18" s="3"/>
      <c r="B18" s="4" t="s">
        <v>21</v>
      </c>
      <c r="C18" s="33">
        <f>SUM(A17*C17)/1000</f>
        <v>0.08</v>
      </c>
      <c r="D18" s="33">
        <f>+(A17*D17)/1000</f>
        <v>0</v>
      </c>
      <c r="E18" s="33">
        <f>+(A17*E17)/1000</f>
        <v>8.0000000000000002E-3</v>
      </c>
      <c r="F18" s="33">
        <f>+(A17*F17)/1000</f>
        <v>7.0000000000000001E-3</v>
      </c>
      <c r="G18" s="33">
        <f>+(A17*G17)/1000</f>
        <v>3.5000000000000003E-2</v>
      </c>
      <c r="H18" s="33">
        <f>+(A17*H17)/1000</f>
        <v>0.05</v>
      </c>
      <c r="I18" s="33">
        <f>+(A17*I17)/1000</f>
        <v>0.02</v>
      </c>
      <c r="J18" s="33">
        <f>+(A17*J17)/1000</f>
        <v>0.03</v>
      </c>
      <c r="K18" s="33">
        <f>+(A17*K17)/1000</f>
        <v>0.04</v>
      </c>
      <c r="L18" s="33">
        <f>+(A17*L17)/1000</f>
        <v>2.5000000000000001E-2</v>
      </c>
      <c r="M18" s="33">
        <f>+(A17*M17)/1000</f>
        <v>5.0000000000000001E-3</v>
      </c>
      <c r="N18" s="33">
        <f>+(A17*N17)/1000</f>
        <v>5.0000000000000001E-3</v>
      </c>
      <c r="O18" s="33">
        <f>+(A17*O17)/1000</f>
        <v>2.5000000000000001E-2</v>
      </c>
      <c r="P18" s="33">
        <f>+(A17*P17)/1000</f>
        <v>4.2999999999999997E-2</v>
      </c>
      <c r="Q18" s="33">
        <f>+(A17*Q17)/1000</f>
        <v>5.0000000000000001E-3</v>
      </c>
      <c r="R18" s="33">
        <f>+(A17*R17)/1000</f>
        <v>3.0000000000000001E-3</v>
      </c>
      <c r="S18" s="33">
        <f>+(A17*S17)/1000</f>
        <v>4.4999999999999998E-2</v>
      </c>
      <c r="T18" s="33">
        <f>+(A17*T17)/1000</f>
        <v>0.06</v>
      </c>
      <c r="U18" s="33">
        <f>+(A17*U17)/1000</f>
        <v>7.0000000000000007E-2</v>
      </c>
      <c r="V18" s="33">
        <f>+(A17*V17)/1000</f>
        <v>0</v>
      </c>
      <c r="W18" s="33">
        <f>+(A17*W17)/1000</f>
        <v>0</v>
      </c>
      <c r="X18" s="33">
        <f>+(A17*X17)/1000</f>
        <v>5.0000000000000001E-3</v>
      </c>
      <c r="Y18" s="15"/>
    </row>
    <row r="19" spans="1:25" x14ac:dyDescent="0.15">
      <c r="A19" s="1">
        <f>SUM(D2)</f>
        <v>1</v>
      </c>
      <c r="B19" s="4" t="s">
        <v>22</v>
      </c>
      <c r="C19" s="34">
        <f>SUM(C13:C16)</f>
        <v>40</v>
      </c>
      <c r="D19" s="34">
        <f t="shared" ref="D19:X19" si="1">SUM(D13:D16)</f>
        <v>15</v>
      </c>
      <c r="E19" s="34">
        <f t="shared" si="1"/>
        <v>0</v>
      </c>
      <c r="F19" s="34">
        <f t="shared" si="1"/>
        <v>7</v>
      </c>
      <c r="G19" s="34">
        <f t="shared" si="1"/>
        <v>0</v>
      </c>
      <c r="H19" s="34">
        <f t="shared" si="1"/>
        <v>0</v>
      </c>
      <c r="I19" s="34">
        <f t="shared" si="1"/>
        <v>0</v>
      </c>
      <c r="J19" s="34">
        <f t="shared" si="1"/>
        <v>30</v>
      </c>
      <c r="K19" s="34">
        <f t="shared" si="1"/>
        <v>0</v>
      </c>
      <c r="L19" s="34">
        <f t="shared" si="1"/>
        <v>0</v>
      </c>
      <c r="M19" s="34">
        <f t="shared" si="1"/>
        <v>0</v>
      </c>
      <c r="N19" s="34">
        <f>SUM(N13:N16)</f>
        <v>0</v>
      </c>
      <c r="O19" s="34">
        <f t="shared" si="1"/>
        <v>0</v>
      </c>
      <c r="P19" s="34">
        <f t="shared" si="1"/>
        <v>0</v>
      </c>
      <c r="Q19" s="34">
        <f t="shared" si="1"/>
        <v>0</v>
      </c>
      <c r="R19" s="34">
        <f t="shared" si="1"/>
        <v>0</v>
      </c>
      <c r="S19" s="34">
        <f t="shared" si="1"/>
        <v>0</v>
      </c>
      <c r="T19" s="34">
        <f t="shared" si="1"/>
        <v>0</v>
      </c>
      <c r="U19" s="34">
        <f t="shared" si="1"/>
        <v>0</v>
      </c>
      <c r="V19" s="34">
        <f t="shared" si="1"/>
        <v>25</v>
      </c>
      <c r="W19" s="35">
        <f t="shared" si="1"/>
        <v>25</v>
      </c>
      <c r="X19" s="35">
        <f t="shared" si="1"/>
        <v>30</v>
      </c>
      <c r="Y19" s="15"/>
    </row>
    <row r="20" spans="1:25" ht="11.25" thickBot="1" x14ac:dyDescent="0.2">
      <c r="A20" s="5"/>
      <c r="B20" s="6" t="s">
        <v>23</v>
      </c>
      <c r="C20" s="36">
        <f>SUM(A19*C19)/1000</f>
        <v>0.04</v>
      </c>
      <c r="D20" s="36">
        <f>+(A19*D19)/1000</f>
        <v>1.4999999999999999E-2</v>
      </c>
      <c r="E20" s="36">
        <f>+(A19*E19)/1000</f>
        <v>0</v>
      </c>
      <c r="F20" s="36">
        <f>+(A19*F19)/1000</f>
        <v>7.0000000000000001E-3</v>
      </c>
      <c r="G20" s="36">
        <f>+(A19*G19)/1000</f>
        <v>0</v>
      </c>
      <c r="H20" s="36">
        <f>+(A19*H19)/1000</f>
        <v>0</v>
      </c>
      <c r="I20" s="36">
        <f>+(A19*I19)/1000</f>
        <v>0</v>
      </c>
      <c r="J20" s="36">
        <f>+(A19*J19)/1000</f>
        <v>0.03</v>
      </c>
      <c r="K20" s="36">
        <f>+(A19*K19)/1000</f>
        <v>0</v>
      </c>
      <c r="L20" s="36">
        <f>+(A19*L19)/1000</f>
        <v>0</v>
      </c>
      <c r="M20" s="36">
        <f>+(A19*M19)/1000</f>
        <v>0</v>
      </c>
      <c r="N20" s="36">
        <f>+(A19*N19)/1000</f>
        <v>0</v>
      </c>
      <c r="O20" s="36">
        <f>+(A19*O19)/1000</f>
        <v>0</v>
      </c>
      <c r="P20" s="36">
        <f>+(A19*P19)</f>
        <v>0</v>
      </c>
      <c r="Q20" s="36">
        <f>+(A19*Q19)/1000</f>
        <v>0</v>
      </c>
      <c r="R20" s="36">
        <f>+(A19*R19)/1000</f>
        <v>0</v>
      </c>
      <c r="S20" s="36">
        <f>+(A19*S19)/1000</f>
        <v>0</v>
      </c>
      <c r="T20" s="36">
        <f>+(A19*T19)/1000</f>
        <v>0</v>
      </c>
      <c r="U20" s="36">
        <f>+(A19*U19)/1000</f>
        <v>0</v>
      </c>
      <c r="V20" s="36">
        <f>+(A19*V19)/1000</f>
        <v>2.5000000000000001E-2</v>
      </c>
      <c r="W20" s="37">
        <f>+(A19*W19)/1000</f>
        <v>2.5000000000000001E-2</v>
      </c>
      <c r="X20" s="37">
        <f>+(A19*X19)/1000</f>
        <v>0.03</v>
      </c>
      <c r="Y20" s="15"/>
    </row>
    <row r="21" spans="1:25" x14ac:dyDescent="0.15">
      <c r="A21" s="116" t="s">
        <v>8</v>
      </c>
      <c r="B21" s="117"/>
      <c r="C21" s="38">
        <f>+C20+C18</f>
        <v>0.12</v>
      </c>
      <c r="D21" s="38">
        <f t="shared" ref="D21:X21" si="2">+D20+D18</f>
        <v>1.4999999999999999E-2</v>
      </c>
      <c r="E21" s="38">
        <f t="shared" si="2"/>
        <v>8.0000000000000002E-3</v>
      </c>
      <c r="F21" s="38">
        <f t="shared" si="2"/>
        <v>1.4E-2</v>
      </c>
      <c r="G21" s="38">
        <f t="shared" si="2"/>
        <v>3.5000000000000003E-2</v>
      </c>
      <c r="H21" s="38">
        <f t="shared" si="2"/>
        <v>0.05</v>
      </c>
      <c r="I21" s="38">
        <f t="shared" si="2"/>
        <v>0.02</v>
      </c>
      <c r="J21" s="38">
        <f t="shared" si="2"/>
        <v>0.06</v>
      </c>
      <c r="K21" s="38">
        <f t="shared" si="2"/>
        <v>0.04</v>
      </c>
      <c r="L21" s="38">
        <f t="shared" si="2"/>
        <v>2.5000000000000001E-2</v>
      </c>
      <c r="M21" s="38">
        <f t="shared" si="2"/>
        <v>5.0000000000000001E-3</v>
      </c>
      <c r="N21" s="38">
        <f t="shared" si="2"/>
        <v>5.0000000000000001E-3</v>
      </c>
      <c r="O21" s="38">
        <f t="shared" si="2"/>
        <v>2.5000000000000001E-2</v>
      </c>
      <c r="P21" s="38">
        <f t="shared" si="2"/>
        <v>4.2999999999999997E-2</v>
      </c>
      <c r="Q21" s="38">
        <f t="shared" si="2"/>
        <v>5.0000000000000001E-3</v>
      </c>
      <c r="R21" s="38">
        <f t="shared" si="2"/>
        <v>3.0000000000000001E-3</v>
      </c>
      <c r="S21" s="38">
        <f t="shared" si="2"/>
        <v>4.4999999999999998E-2</v>
      </c>
      <c r="T21" s="38">
        <f t="shared" si="2"/>
        <v>0.06</v>
      </c>
      <c r="U21" s="38">
        <f t="shared" si="2"/>
        <v>7.0000000000000007E-2</v>
      </c>
      <c r="V21" s="38">
        <f t="shared" si="2"/>
        <v>2.5000000000000001E-2</v>
      </c>
      <c r="W21" s="39">
        <f t="shared" si="2"/>
        <v>2.5000000000000001E-2</v>
      </c>
      <c r="X21" s="39">
        <f t="shared" si="2"/>
        <v>3.4999999999999996E-2</v>
      </c>
      <c r="Y21" s="15"/>
    </row>
    <row r="22" spans="1:25" x14ac:dyDescent="0.15">
      <c r="A22" s="109" t="s">
        <v>9</v>
      </c>
      <c r="B22" s="111"/>
      <c r="C22" s="40">
        <v>262</v>
      </c>
      <c r="D22" s="40">
        <v>608</v>
      </c>
      <c r="E22" s="40">
        <v>2948</v>
      </c>
      <c r="F22" s="40">
        <v>1650</v>
      </c>
      <c r="G22" s="40">
        <v>1290</v>
      </c>
      <c r="H22" s="40">
        <v>708</v>
      </c>
      <c r="I22" s="40">
        <v>187</v>
      </c>
      <c r="J22" s="40">
        <v>154</v>
      </c>
      <c r="K22" s="40">
        <v>154</v>
      </c>
      <c r="L22" s="40">
        <v>153</v>
      </c>
      <c r="M22" s="40">
        <v>147</v>
      </c>
      <c r="N22" s="40">
        <v>238</v>
      </c>
      <c r="O22" s="40">
        <v>138</v>
      </c>
      <c r="P22" s="40">
        <v>198</v>
      </c>
      <c r="Q22" s="40">
        <v>399</v>
      </c>
      <c r="R22" s="40">
        <v>227</v>
      </c>
      <c r="S22" s="40">
        <v>2644</v>
      </c>
      <c r="T22" s="40">
        <v>350</v>
      </c>
      <c r="U22" s="40">
        <v>268</v>
      </c>
      <c r="V22" s="40">
        <v>698</v>
      </c>
      <c r="W22" s="41">
        <v>397</v>
      </c>
      <c r="X22" s="41">
        <v>208</v>
      </c>
      <c r="Y22" s="15"/>
    </row>
    <row r="23" spans="1:25" x14ac:dyDescent="0.15">
      <c r="A23" s="7">
        <f>SUM(A17)</f>
        <v>1</v>
      </c>
      <c r="B23" s="8" t="s">
        <v>10</v>
      </c>
      <c r="C23" s="42">
        <f>SUM(C18*C22)</f>
        <v>20.96</v>
      </c>
      <c r="D23" s="42">
        <f>SUM(D18*D22)</f>
        <v>0</v>
      </c>
      <c r="E23" s="42">
        <f t="shared" ref="E23:X23" si="3">SUM(E18*E22)</f>
        <v>23.584</v>
      </c>
      <c r="F23" s="42">
        <f t="shared" si="3"/>
        <v>11.55</v>
      </c>
      <c r="G23" s="42">
        <f t="shared" si="3"/>
        <v>45.150000000000006</v>
      </c>
      <c r="H23" s="42">
        <f t="shared" si="3"/>
        <v>35.4</v>
      </c>
      <c r="I23" s="42">
        <f t="shared" si="3"/>
        <v>3.74</v>
      </c>
      <c r="J23" s="42">
        <f t="shared" si="3"/>
        <v>4.62</v>
      </c>
      <c r="K23" s="42">
        <f t="shared" si="3"/>
        <v>6.16</v>
      </c>
      <c r="L23" s="42">
        <f t="shared" si="3"/>
        <v>3.8250000000000002</v>
      </c>
      <c r="M23" s="42">
        <f t="shared" si="3"/>
        <v>0.73499999999999999</v>
      </c>
      <c r="N23" s="42">
        <f t="shared" si="3"/>
        <v>1.19</v>
      </c>
      <c r="O23" s="42">
        <f t="shared" si="3"/>
        <v>3.45</v>
      </c>
      <c r="P23" s="42">
        <f t="shared" si="3"/>
        <v>8.5139999999999993</v>
      </c>
      <c r="Q23" s="42">
        <f t="shared" si="3"/>
        <v>1.9950000000000001</v>
      </c>
      <c r="R23" s="42">
        <f t="shared" si="3"/>
        <v>0.68100000000000005</v>
      </c>
      <c r="S23" s="42">
        <f t="shared" si="3"/>
        <v>118.97999999999999</v>
      </c>
      <c r="T23" s="42">
        <f t="shared" si="3"/>
        <v>21</v>
      </c>
      <c r="U23" s="42">
        <f t="shared" si="3"/>
        <v>18.760000000000002</v>
      </c>
      <c r="V23" s="42">
        <f t="shared" si="3"/>
        <v>0</v>
      </c>
      <c r="W23" s="42">
        <f t="shared" si="3"/>
        <v>0</v>
      </c>
      <c r="X23" s="42">
        <f t="shared" si="3"/>
        <v>1.04</v>
      </c>
      <c r="Y23" s="43">
        <f>SUM(C23:X23)</f>
        <v>331.334</v>
      </c>
    </row>
    <row r="24" spans="1:25" x14ac:dyDescent="0.15">
      <c r="A24" s="7">
        <f>SUM(A19)</f>
        <v>1</v>
      </c>
      <c r="B24" s="8" t="s">
        <v>10</v>
      </c>
      <c r="C24" s="42">
        <f>SUM(C20*C22)</f>
        <v>10.48</v>
      </c>
      <c r="D24" s="42">
        <f>SUM(D20*D22)</f>
        <v>9.1199999999999992</v>
      </c>
      <c r="E24" s="42">
        <f t="shared" ref="E24:X24" si="4">SUM(E20*E22)</f>
        <v>0</v>
      </c>
      <c r="F24" s="42">
        <f t="shared" si="4"/>
        <v>11.55</v>
      </c>
      <c r="G24" s="42">
        <f t="shared" si="4"/>
        <v>0</v>
      </c>
      <c r="H24" s="42">
        <f t="shared" si="4"/>
        <v>0</v>
      </c>
      <c r="I24" s="42">
        <f t="shared" si="4"/>
        <v>0</v>
      </c>
      <c r="J24" s="42">
        <f t="shared" si="4"/>
        <v>4.62</v>
      </c>
      <c r="K24" s="42">
        <f t="shared" si="4"/>
        <v>0</v>
      </c>
      <c r="L24" s="42">
        <f t="shared" si="4"/>
        <v>0</v>
      </c>
      <c r="M24" s="42">
        <f t="shared" si="4"/>
        <v>0</v>
      </c>
      <c r="N24" s="42">
        <f t="shared" si="4"/>
        <v>0</v>
      </c>
      <c r="O24" s="42">
        <f t="shared" si="4"/>
        <v>0</v>
      </c>
      <c r="P24" s="42">
        <f t="shared" si="4"/>
        <v>0</v>
      </c>
      <c r="Q24" s="42">
        <f t="shared" si="4"/>
        <v>0</v>
      </c>
      <c r="R24" s="42">
        <f t="shared" si="4"/>
        <v>0</v>
      </c>
      <c r="S24" s="42">
        <f t="shared" si="4"/>
        <v>0</v>
      </c>
      <c r="T24" s="42">
        <f t="shared" si="4"/>
        <v>0</v>
      </c>
      <c r="U24" s="42">
        <f t="shared" si="4"/>
        <v>0</v>
      </c>
      <c r="V24" s="42">
        <f t="shared" si="4"/>
        <v>17.45</v>
      </c>
      <c r="W24" s="42">
        <f t="shared" si="4"/>
        <v>9.9250000000000007</v>
      </c>
      <c r="X24" s="42">
        <f t="shared" si="4"/>
        <v>6.24</v>
      </c>
      <c r="Y24" s="43">
        <f>SUM(C24:X24)</f>
        <v>69.384999999999991</v>
      </c>
    </row>
    <row r="25" spans="1:25" x14ac:dyDescent="0.15">
      <c r="A25" s="100" t="s">
        <v>11</v>
      </c>
      <c r="B25" s="101"/>
      <c r="C25" s="44">
        <f>SUM(C23:C24)</f>
        <v>31.44</v>
      </c>
      <c r="D25" s="44">
        <f t="shared" ref="D25:X25" si="5">+D21*D22</f>
        <v>9.1199999999999992</v>
      </c>
      <c r="E25" s="44">
        <f t="shared" si="5"/>
        <v>23.584</v>
      </c>
      <c r="F25" s="44">
        <f t="shared" si="5"/>
        <v>23.1</v>
      </c>
      <c r="G25" s="44">
        <f t="shared" si="5"/>
        <v>45.150000000000006</v>
      </c>
      <c r="H25" s="44">
        <f t="shared" si="5"/>
        <v>35.4</v>
      </c>
      <c r="I25" s="44">
        <f t="shared" si="5"/>
        <v>3.74</v>
      </c>
      <c r="J25" s="44">
        <f t="shared" si="5"/>
        <v>9.24</v>
      </c>
      <c r="K25" s="44">
        <f t="shared" si="5"/>
        <v>6.16</v>
      </c>
      <c r="L25" s="44">
        <f t="shared" si="5"/>
        <v>3.8250000000000002</v>
      </c>
      <c r="M25" s="44">
        <f t="shared" si="5"/>
        <v>0.73499999999999999</v>
      </c>
      <c r="N25" s="44">
        <f t="shared" si="5"/>
        <v>1.19</v>
      </c>
      <c r="O25" s="44">
        <f t="shared" si="5"/>
        <v>3.45</v>
      </c>
      <c r="P25" s="44">
        <f t="shared" si="5"/>
        <v>8.5139999999999993</v>
      </c>
      <c r="Q25" s="44">
        <f t="shared" si="5"/>
        <v>1.9950000000000001</v>
      </c>
      <c r="R25" s="44">
        <f t="shared" si="5"/>
        <v>0.68100000000000005</v>
      </c>
      <c r="S25" s="44">
        <f t="shared" si="5"/>
        <v>118.97999999999999</v>
      </c>
      <c r="T25" s="44">
        <f t="shared" si="5"/>
        <v>21</v>
      </c>
      <c r="U25" s="44">
        <f t="shared" si="5"/>
        <v>18.760000000000002</v>
      </c>
      <c r="V25" s="44">
        <f t="shared" si="5"/>
        <v>17.45</v>
      </c>
      <c r="W25" s="45">
        <f t="shared" si="5"/>
        <v>9.9250000000000007</v>
      </c>
      <c r="X25" s="45">
        <f t="shared" si="5"/>
        <v>7.2799999999999994</v>
      </c>
      <c r="Y25" s="43">
        <f>SUM(C25:X25)</f>
        <v>400.71899999999999</v>
      </c>
    </row>
    <row r="26" spans="1:25" x14ac:dyDescent="0.1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7"/>
    </row>
    <row r="27" spans="1:25" s="49" customFormat="1" x14ac:dyDescent="0.1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7"/>
    </row>
    <row r="28" spans="1:25" x14ac:dyDescent="0.15">
      <c r="A28" s="118" t="s">
        <v>12</v>
      </c>
      <c r="B28" s="118"/>
      <c r="C28" s="50"/>
      <c r="H28" s="118" t="s">
        <v>13</v>
      </c>
      <c r="I28" s="118"/>
      <c r="J28" s="118"/>
      <c r="K28" s="118"/>
      <c r="P28" s="118" t="s">
        <v>14</v>
      </c>
      <c r="Q28" s="118"/>
      <c r="R28" s="118"/>
      <c r="S28" s="118"/>
    </row>
    <row r="31" spans="1:25" x14ac:dyDescent="0.15">
      <c r="B31" s="102" t="s">
        <v>0</v>
      </c>
      <c r="C31" s="102"/>
      <c r="D31" s="102"/>
      <c r="E31" s="102"/>
      <c r="F31" s="102"/>
      <c r="G31" s="102"/>
      <c r="H31" s="102"/>
      <c r="I31" s="102"/>
      <c r="J31" s="102"/>
      <c r="L31" s="10"/>
      <c r="M31" s="103" t="s">
        <v>1</v>
      </c>
      <c r="N31" s="103"/>
      <c r="O31" s="103"/>
      <c r="P31" s="103"/>
      <c r="Q31" s="103"/>
      <c r="R31" s="103" t="s">
        <v>15</v>
      </c>
      <c r="S31" s="103"/>
      <c r="T31" s="103"/>
      <c r="U31" s="103"/>
      <c r="V31" s="103"/>
    </row>
    <row r="32" spans="1:25" x14ac:dyDescent="0.15">
      <c r="B32" s="11" t="s">
        <v>3</v>
      </c>
      <c r="C32" s="12">
        <v>1</v>
      </c>
      <c r="D32" s="12">
        <v>1</v>
      </c>
      <c r="E32" s="13"/>
      <c r="F32" s="13"/>
      <c r="G32" s="13"/>
      <c r="H32" s="13"/>
      <c r="I32" s="13"/>
      <c r="J32" s="13"/>
      <c r="P32" s="104">
        <v>43026</v>
      </c>
      <c r="Q32" s="104"/>
      <c r="R32" s="104"/>
      <c r="S32" s="104"/>
      <c r="T32" s="13"/>
      <c r="U32" s="13"/>
      <c r="V32" s="13"/>
    </row>
    <row r="33" spans="1:25" x14ac:dyDescent="0.15">
      <c r="A33" s="105"/>
      <c r="B33" s="106"/>
      <c r="C33" s="109" t="s">
        <v>4</v>
      </c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1"/>
      <c r="W33" s="14"/>
      <c r="X33" s="14"/>
      <c r="Y33" s="15"/>
    </row>
    <row r="34" spans="1:25" ht="67.5" thickBot="1" x14ac:dyDescent="0.2">
      <c r="A34" s="107"/>
      <c r="B34" s="108"/>
      <c r="C34" s="16" t="s">
        <v>46</v>
      </c>
      <c r="D34" s="18" t="s">
        <v>47</v>
      </c>
      <c r="E34" s="18" t="s">
        <v>60</v>
      </c>
      <c r="F34" s="18" t="s">
        <v>51</v>
      </c>
      <c r="G34" s="18" t="s">
        <v>98</v>
      </c>
      <c r="H34" s="18" t="s">
        <v>75</v>
      </c>
      <c r="I34" s="18" t="s">
        <v>59</v>
      </c>
      <c r="J34" s="18" t="s">
        <v>66</v>
      </c>
      <c r="K34" s="18" t="s">
        <v>42</v>
      </c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7"/>
      <c r="W34" s="17"/>
      <c r="X34" s="17"/>
      <c r="Y34" s="15"/>
    </row>
    <row r="35" spans="1:25" ht="11.25" customHeight="1" x14ac:dyDescent="0.15">
      <c r="A35" s="112" t="s">
        <v>5</v>
      </c>
      <c r="B35" s="21" t="s">
        <v>49</v>
      </c>
      <c r="C35" s="22"/>
      <c r="D35" s="22"/>
      <c r="E35" s="22"/>
      <c r="F35" s="22"/>
      <c r="G35" s="22"/>
      <c r="H35" s="22"/>
      <c r="I35" s="22">
        <v>60</v>
      </c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3"/>
      <c r="W35" s="23"/>
      <c r="X35" s="23"/>
      <c r="Y35" s="15"/>
    </row>
    <row r="36" spans="1:25" x14ac:dyDescent="0.15">
      <c r="A36" s="113"/>
      <c r="B36" s="24" t="s">
        <v>117</v>
      </c>
      <c r="C36" s="25"/>
      <c r="D36" s="25"/>
      <c r="E36" s="25"/>
      <c r="F36" s="25"/>
      <c r="G36" s="25"/>
      <c r="H36" s="25">
        <v>30</v>
      </c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6"/>
      <c r="W36" s="26"/>
      <c r="X36" s="26"/>
      <c r="Y36" s="15"/>
    </row>
    <row r="37" spans="1:25" x14ac:dyDescent="0.15">
      <c r="A37" s="113"/>
      <c r="B37" s="24" t="s">
        <v>46</v>
      </c>
      <c r="C37" s="25">
        <v>70</v>
      </c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6"/>
      <c r="W37" s="26"/>
      <c r="X37" s="26"/>
      <c r="Y37" s="15"/>
    </row>
    <row r="38" spans="1:25" ht="11.25" thickBot="1" x14ac:dyDescent="0.2">
      <c r="A38" s="114"/>
      <c r="B38" s="27" t="s">
        <v>51</v>
      </c>
      <c r="C38" s="28"/>
      <c r="D38" s="28"/>
      <c r="E38" s="28"/>
      <c r="F38" s="28">
        <v>10</v>
      </c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9"/>
      <c r="W38" s="29"/>
      <c r="X38" s="29"/>
      <c r="Y38" s="15"/>
    </row>
    <row r="39" spans="1:25" ht="11.25" customHeight="1" x14ac:dyDescent="0.15">
      <c r="A39" s="112" t="s">
        <v>6</v>
      </c>
      <c r="B39" s="21" t="s">
        <v>52</v>
      </c>
      <c r="C39" s="22"/>
      <c r="D39" s="22"/>
      <c r="E39" s="22"/>
      <c r="F39" s="22"/>
      <c r="G39" s="22">
        <v>40</v>
      </c>
      <c r="H39" s="22"/>
      <c r="I39" s="22"/>
      <c r="J39" s="22">
        <v>40</v>
      </c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3"/>
      <c r="W39" s="23"/>
      <c r="X39" s="23"/>
      <c r="Y39" s="15"/>
    </row>
    <row r="40" spans="1:25" x14ac:dyDescent="0.15">
      <c r="A40" s="113"/>
      <c r="B40" s="24" t="s">
        <v>65</v>
      </c>
      <c r="C40" s="25"/>
      <c r="D40" s="25">
        <v>3</v>
      </c>
      <c r="E40" s="25">
        <v>13</v>
      </c>
      <c r="F40" s="25"/>
      <c r="G40" s="25"/>
      <c r="H40" s="25"/>
      <c r="I40" s="25"/>
      <c r="J40" s="25"/>
      <c r="K40" s="25">
        <v>250</v>
      </c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6"/>
      <c r="W40" s="26"/>
      <c r="X40" s="26"/>
      <c r="Y40" s="15"/>
    </row>
    <row r="41" spans="1:25" x14ac:dyDescent="0.15">
      <c r="A41" s="113"/>
      <c r="B41" s="24" t="s">
        <v>46</v>
      </c>
      <c r="C41" s="25">
        <v>60</v>
      </c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6"/>
      <c r="W41" s="26"/>
      <c r="X41" s="26"/>
      <c r="Y41" s="15"/>
    </row>
    <row r="42" spans="1:25" ht="11.25" thickBot="1" x14ac:dyDescent="0.2">
      <c r="A42" s="114"/>
      <c r="B42" s="27" t="s">
        <v>51</v>
      </c>
      <c r="C42" s="28"/>
      <c r="D42" s="28"/>
      <c r="E42" s="28"/>
      <c r="F42" s="28">
        <v>15</v>
      </c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9"/>
      <c r="W42" s="29"/>
      <c r="X42" s="29"/>
      <c r="Y42" s="15"/>
    </row>
    <row r="43" spans="1:25" ht="11.25" customHeight="1" x14ac:dyDescent="0.15">
      <c r="A43" s="112" t="s">
        <v>7</v>
      </c>
      <c r="B43" s="51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3"/>
      <c r="W43" s="53"/>
      <c r="X43" s="53"/>
      <c r="Y43" s="15"/>
    </row>
    <row r="44" spans="1:25" x14ac:dyDescent="0.15">
      <c r="A44" s="113"/>
      <c r="B44" s="5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55"/>
      <c r="W44" s="55"/>
      <c r="X44" s="55"/>
      <c r="Y44" s="15"/>
    </row>
    <row r="45" spans="1:25" x14ac:dyDescent="0.15">
      <c r="A45" s="113"/>
      <c r="B45" s="5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55"/>
      <c r="W45" s="55"/>
      <c r="X45" s="55"/>
      <c r="Y45" s="15"/>
    </row>
    <row r="46" spans="1:25" ht="11.25" thickBot="1" x14ac:dyDescent="0.2">
      <c r="A46" s="115"/>
      <c r="B46" s="56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8"/>
      <c r="W46" s="58"/>
      <c r="X46" s="58"/>
      <c r="Y46" s="15"/>
    </row>
    <row r="47" spans="1:25" ht="11.25" thickBot="1" x14ac:dyDescent="0.2">
      <c r="A47" s="1">
        <f>SUM(C32)</f>
        <v>1</v>
      </c>
      <c r="B47" s="2" t="s">
        <v>16</v>
      </c>
      <c r="C47" s="31">
        <f>SUM(C35:C38)</f>
        <v>70</v>
      </c>
      <c r="D47" s="31">
        <f t="shared" ref="D47:X47" si="6">SUM(D35:D38)</f>
        <v>0</v>
      </c>
      <c r="E47" s="31">
        <f t="shared" si="6"/>
        <v>0</v>
      </c>
      <c r="F47" s="31">
        <f t="shared" si="6"/>
        <v>10</v>
      </c>
      <c r="G47" s="31">
        <f t="shared" si="6"/>
        <v>0</v>
      </c>
      <c r="H47" s="31">
        <f t="shared" si="6"/>
        <v>30</v>
      </c>
      <c r="I47" s="31">
        <f t="shared" si="6"/>
        <v>60</v>
      </c>
      <c r="J47" s="31">
        <f t="shared" si="6"/>
        <v>0</v>
      </c>
      <c r="K47" s="31">
        <f t="shared" si="6"/>
        <v>0</v>
      </c>
      <c r="L47" s="31">
        <f t="shared" si="6"/>
        <v>0</v>
      </c>
      <c r="M47" s="31">
        <f t="shared" si="6"/>
        <v>0</v>
      </c>
      <c r="N47" s="31">
        <f t="shared" si="6"/>
        <v>0</v>
      </c>
      <c r="O47" s="31">
        <f t="shared" si="6"/>
        <v>0</v>
      </c>
      <c r="P47" s="31">
        <f t="shared" si="6"/>
        <v>0</v>
      </c>
      <c r="Q47" s="31">
        <f t="shared" si="6"/>
        <v>0</v>
      </c>
      <c r="R47" s="31">
        <f t="shared" si="6"/>
        <v>0</v>
      </c>
      <c r="S47" s="31">
        <f t="shared" si="6"/>
        <v>0</v>
      </c>
      <c r="T47" s="31">
        <f t="shared" si="6"/>
        <v>0</v>
      </c>
      <c r="U47" s="31">
        <f t="shared" si="6"/>
        <v>0</v>
      </c>
      <c r="V47" s="31">
        <f t="shared" si="6"/>
        <v>0</v>
      </c>
      <c r="W47" s="31">
        <f t="shared" si="6"/>
        <v>0</v>
      </c>
      <c r="X47" s="31">
        <f t="shared" si="6"/>
        <v>0</v>
      </c>
      <c r="Y47" s="15"/>
    </row>
    <row r="48" spans="1:25" x14ac:dyDescent="0.15">
      <c r="A48" s="3"/>
      <c r="B48" s="4" t="s">
        <v>17</v>
      </c>
      <c r="C48" s="33">
        <f>SUM(A47*C47)/1000</f>
        <v>7.0000000000000007E-2</v>
      </c>
      <c r="D48" s="33">
        <f>+(A47*D47)/1000</f>
        <v>0</v>
      </c>
      <c r="E48" s="33">
        <f>+(A47*E47)/1000</f>
        <v>0</v>
      </c>
      <c r="F48" s="33">
        <f>+(A47*F47)/1000</f>
        <v>0.01</v>
      </c>
      <c r="G48" s="33">
        <f>+(A47*G47)/1000</f>
        <v>0</v>
      </c>
      <c r="H48" s="33">
        <f>+(A47*H47)/1000</f>
        <v>0.03</v>
      </c>
      <c r="I48" s="33">
        <f>+(A47*I47)/1000</f>
        <v>0.06</v>
      </c>
      <c r="J48" s="33">
        <f>+(A47*J47)/1000</f>
        <v>0</v>
      </c>
      <c r="K48" s="33">
        <f>+(A47*K47)/1000</f>
        <v>0</v>
      </c>
      <c r="L48" s="33">
        <f>+(A47*L47)/1000</f>
        <v>0</v>
      </c>
      <c r="M48" s="33">
        <f>+(A47*M47)/1000</f>
        <v>0</v>
      </c>
      <c r="N48" s="33">
        <f>+(A47*N47)/1000</f>
        <v>0</v>
      </c>
      <c r="O48" s="33">
        <f>+(A47*O47)/1000</f>
        <v>0</v>
      </c>
      <c r="P48" s="33">
        <f>+(A47*P47)/1000</f>
        <v>0</v>
      </c>
      <c r="Q48" s="33">
        <f>+(A47*Q47)/1000</f>
        <v>0</v>
      </c>
      <c r="R48" s="33">
        <f>+(A47*R47)/1000</f>
        <v>0</v>
      </c>
      <c r="S48" s="33">
        <f>+(A47*S47)/1000</f>
        <v>0</v>
      </c>
      <c r="T48" s="33">
        <f>+(A47*T47)/1000</f>
        <v>0</v>
      </c>
      <c r="U48" s="33">
        <f>+(A47*U47)/1000</f>
        <v>0</v>
      </c>
      <c r="V48" s="33">
        <f>+(A47*V47)/1000</f>
        <v>0</v>
      </c>
      <c r="W48" s="33">
        <f>+(A47*W47)/1000</f>
        <v>0</v>
      </c>
      <c r="X48" s="33">
        <f>+(A47*X47)/1000</f>
        <v>0</v>
      </c>
      <c r="Y48" s="15"/>
    </row>
    <row r="49" spans="1:25" x14ac:dyDescent="0.15">
      <c r="A49" s="1">
        <f>SUM(D32)</f>
        <v>1</v>
      </c>
      <c r="B49" s="4" t="s">
        <v>18</v>
      </c>
      <c r="C49" s="34">
        <f>SUM(C39:C42)</f>
        <v>60</v>
      </c>
      <c r="D49" s="34">
        <f t="shared" ref="D49:X49" si="7">SUM(D39:D42)</f>
        <v>3</v>
      </c>
      <c r="E49" s="34">
        <f t="shared" si="7"/>
        <v>13</v>
      </c>
      <c r="F49" s="34">
        <f t="shared" si="7"/>
        <v>15</v>
      </c>
      <c r="G49" s="34">
        <f t="shared" si="7"/>
        <v>40</v>
      </c>
      <c r="H49" s="34">
        <f t="shared" si="7"/>
        <v>0</v>
      </c>
      <c r="I49" s="34">
        <f t="shared" si="7"/>
        <v>0</v>
      </c>
      <c r="J49" s="34">
        <f t="shared" si="7"/>
        <v>40</v>
      </c>
      <c r="K49" s="34">
        <f t="shared" si="7"/>
        <v>250</v>
      </c>
      <c r="L49" s="34">
        <f t="shared" si="7"/>
        <v>0</v>
      </c>
      <c r="M49" s="34">
        <f t="shared" si="7"/>
        <v>0</v>
      </c>
      <c r="N49" s="34">
        <f t="shared" si="7"/>
        <v>0</v>
      </c>
      <c r="O49" s="34">
        <f t="shared" si="7"/>
        <v>0</v>
      </c>
      <c r="P49" s="34">
        <f t="shared" si="7"/>
        <v>0</v>
      </c>
      <c r="Q49" s="34">
        <f t="shared" si="7"/>
        <v>0</v>
      </c>
      <c r="R49" s="34">
        <f t="shared" si="7"/>
        <v>0</v>
      </c>
      <c r="S49" s="34">
        <f t="shared" si="7"/>
        <v>0</v>
      </c>
      <c r="T49" s="34">
        <f t="shared" si="7"/>
        <v>0</v>
      </c>
      <c r="U49" s="34">
        <f t="shared" si="7"/>
        <v>0</v>
      </c>
      <c r="V49" s="34">
        <f t="shared" si="7"/>
        <v>0</v>
      </c>
      <c r="W49" s="34">
        <f t="shared" si="7"/>
        <v>0</v>
      </c>
      <c r="X49" s="34">
        <f t="shared" si="7"/>
        <v>0</v>
      </c>
      <c r="Y49" s="15"/>
    </row>
    <row r="50" spans="1:25" ht="11.25" thickBot="1" x14ac:dyDescent="0.2">
      <c r="A50" s="5"/>
      <c r="B50" s="6" t="s">
        <v>19</v>
      </c>
      <c r="C50" s="36">
        <f>SUM(A49*C49)/1000</f>
        <v>0.06</v>
      </c>
      <c r="D50" s="36">
        <f>+(A49*D49)/1000</f>
        <v>3.0000000000000001E-3</v>
      </c>
      <c r="E50" s="36">
        <f>+(A49*E49)/1000</f>
        <v>1.2999999999999999E-2</v>
      </c>
      <c r="F50" s="36">
        <f>+(A49*F49)/1000</f>
        <v>1.4999999999999999E-2</v>
      </c>
      <c r="G50" s="36">
        <f>+(A49*G49)/1000</f>
        <v>0.04</v>
      </c>
      <c r="H50" s="36">
        <f>+(A49*H49)/1000</f>
        <v>0</v>
      </c>
      <c r="I50" s="36">
        <f>+(A49*I49)/1000</f>
        <v>0</v>
      </c>
      <c r="J50" s="36">
        <f>+(A49*J49)/1000</f>
        <v>0.04</v>
      </c>
      <c r="K50" s="36">
        <f>+(A49*K49)/1000</f>
        <v>0.25</v>
      </c>
      <c r="L50" s="36">
        <f>+(A49*L49)/1000</f>
        <v>0</v>
      </c>
      <c r="M50" s="36">
        <f>+(A49*M49)/1000</f>
        <v>0</v>
      </c>
      <c r="N50" s="36">
        <f>+(A49*N49)/1000</f>
        <v>0</v>
      </c>
      <c r="O50" s="36">
        <f>+(A49*O49)/1000</f>
        <v>0</v>
      </c>
      <c r="P50" s="36">
        <f>+(A49*P49)/1000</f>
        <v>0</v>
      </c>
      <c r="Q50" s="36">
        <f>+(A49*Q49)/1000</f>
        <v>0</v>
      </c>
      <c r="R50" s="36">
        <f>+(A49*R49)/1000</f>
        <v>0</v>
      </c>
      <c r="S50" s="36">
        <f>+(A49*S49)/1000</f>
        <v>0</v>
      </c>
      <c r="T50" s="36">
        <f>+(A49*T49)/1000</f>
        <v>0</v>
      </c>
      <c r="U50" s="36">
        <f>+(A49*U49)/1000</f>
        <v>0</v>
      </c>
      <c r="V50" s="37">
        <f>+(A49*V49)/1000</f>
        <v>0</v>
      </c>
      <c r="W50" s="37">
        <f>+(A49*W49)/1000</f>
        <v>0</v>
      </c>
      <c r="X50" s="37">
        <f>+(A49*X49)/1000</f>
        <v>0</v>
      </c>
      <c r="Y50" s="15"/>
    </row>
    <row r="51" spans="1:25" x14ac:dyDescent="0.15">
      <c r="A51" s="116" t="s">
        <v>8</v>
      </c>
      <c r="B51" s="117"/>
      <c r="C51" s="38">
        <f>+C50+C48</f>
        <v>0.13</v>
      </c>
      <c r="D51" s="38">
        <f t="shared" ref="D51:X51" si="8">+D50+D48</f>
        <v>3.0000000000000001E-3</v>
      </c>
      <c r="E51" s="38">
        <f t="shared" si="8"/>
        <v>1.2999999999999999E-2</v>
      </c>
      <c r="F51" s="38">
        <f t="shared" si="8"/>
        <v>2.5000000000000001E-2</v>
      </c>
      <c r="G51" s="38">
        <f t="shared" si="8"/>
        <v>0.04</v>
      </c>
      <c r="H51" s="38">
        <f t="shared" si="8"/>
        <v>0.03</v>
      </c>
      <c r="I51" s="38">
        <f t="shared" si="8"/>
        <v>0.06</v>
      </c>
      <c r="J51" s="38">
        <f t="shared" si="8"/>
        <v>0.04</v>
      </c>
      <c r="K51" s="38">
        <f t="shared" si="8"/>
        <v>0.25</v>
      </c>
      <c r="L51" s="38">
        <f t="shared" si="8"/>
        <v>0</v>
      </c>
      <c r="M51" s="38">
        <f t="shared" si="8"/>
        <v>0</v>
      </c>
      <c r="N51" s="38">
        <f t="shared" si="8"/>
        <v>0</v>
      </c>
      <c r="O51" s="38">
        <f t="shared" si="8"/>
        <v>0</v>
      </c>
      <c r="P51" s="38">
        <f t="shared" si="8"/>
        <v>0</v>
      </c>
      <c r="Q51" s="38">
        <f t="shared" si="8"/>
        <v>0</v>
      </c>
      <c r="R51" s="38">
        <f t="shared" si="8"/>
        <v>0</v>
      </c>
      <c r="S51" s="38">
        <f t="shared" si="8"/>
        <v>0</v>
      </c>
      <c r="T51" s="38">
        <f t="shared" si="8"/>
        <v>0</v>
      </c>
      <c r="U51" s="38">
        <f t="shared" si="8"/>
        <v>0</v>
      </c>
      <c r="V51" s="39">
        <f t="shared" si="8"/>
        <v>0</v>
      </c>
      <c r="W51" s="39">
        <f t="shared" si="8"/>
        <v>0</v>
      </c>
      <c r="X51" s="39">
        <f t="shared" si="8"/>
        <v>0</v>
      </c>
      <c r="Y51" s="15"/>
    </row>
    <row r="52" spans="1:25" x14ac:dyDescent="0.15">
      <c r="A52" s="109" t="s">
        <v>9</v>
      </c>
      <c r="B52" s="111"/>
      <c r="C52" s="40">
        <v>262</v>
      </c>
      <c r="D52" s="40">
        <v>147</v>
      </c>
      <c r="E52" s="40">
        <v>2948</v>
      </c>
      <c r="F52" s="40">
        <v>1650</v>
      </c>
      <c r="G52" s="40">
        <v>208</v>
      </c>
      <c r="H52" s="40">
        <v>1550</v>
      </c>
      <c r="I52" s="40">
        <v>330</v>
      </c>
      <c r="J52" s="40">
        <v>154</v>
      </c>
      <c r="K52" s="40">
        <v>153</v>
      </c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1"/>
      <c r="W52" s="41"/>
      <c r="X52" s="41"/>
      <c r="Y52" s="15"/>
    </row>
    <row r="53" spans="1:25" x14ac:dyDescent="0.15">
      <c r="A53" s="7">
        <f>SUM(A47)</f>
        <v>1</v>
      </c>
      <c r="B53" s="8" t="s">
        <v>10</v>
      </c>
      <c r="C53" s="42">
        <f>SUM(C48*C52)</f>
        <v>18.340000000000003</v>
      </c>
      <c r="D53" s="42">
        <f>SUM(D48*D52)</f>
        <v>0</v>
      </c>
      <c r="E53" s="42">
        <f t="shared" ref="E53:X53" si="9">SUM(E48*E52)</f>
        <v>0</v>
      </c>
      <c r="F53" s="42">
        <f t="shared" si="9"/>
        <v>16.5</v>
      </c>
      <c r="G53" s="42">
        <f t="shared" si="9"/>
        <v>0</v>
      </c>
      <c r="H53" s="42">
        <f t="shared" si="9"/>
        <v>46.5</v>
      </c>
      <c r="I53" s="42">
        <f t="shared" si="9"/>
        <v>19.8</v>
      </c>
      <c r="J53" s="42">
        <f t="shared" si="9"/>
        <v>0</v>
      </c>
      <c r="K53" s="42">
        <f t="shared" si="9"/>
        <v>0</v>
      </c>
      <c r="L53" s="42">
        <f t="shared" si="9"/>
        <v>0</v>
      </c>
      <c r="M53" s="42">
        <f t="shared" si="9"/>
        <v>0</v>
      </c>
      <c r="N53" s="42">
        <f t="shared" si="9"/>
        <v>0</v>
      </c>
      <c r="O53" s="42">
        <f t="shared" si="9"/>
        <v>0</v>
      </c>
      <c r="P53" s="42">
        <f t="shared" si="9"/>
        <v>0</v>
      </c>
      <c r="Q53" s="42">
        <f t="shared" si="9"/>
        <v>0</v>
      </c>
      <c r="R53" s="42">
        <f t="shared" si="9"/>
        <v>0</v>
      </c>
      <c r="S53" s="42">
        <f t="shared" si="9"/>
        <v>0</v>
      </c>
      <c r="T53" s="42">
        <f t="shared" si="9"/>
        <v>0</v>
      </c>
      <c r="U53" s="42">
        <f t="shared" si="9"/>
        <v>0</v>
      </c>
      <c r="V53" s="42">
        <f t="shared" si="9"/>
        <v>0</v>
      </c>
      <c r="W53" s="42">
        <f t="shared" si="9"/>
        <v>0</v>
      </c>
      <c r="X53" s="42">
        <f t="shared" si="9"/>
        <v>0</v>
      </c>
      <c r="Y53" s="43">
        <f>SUM(C53:X53)</f>
        <v>101.14</v>
      </c>
    </row>
    <row r="54" spans="1:25" x14ac:dyDescent="0.15">
      <c r="A54" s="7">
        <f>SUM(A49)</f>
        <v>1</v>
      </c>
      <c r="B54" s="8" t="s">
        <v>10</v>
      </c>
      <c r="C54" s="42">
        <f>SUM(C50*C52)</f>
        <v>15.719999999999999</v>
      </c>
      <c r="D54" s="42">
        <f>SUM(D50*D52)</f>
        <v>0.441</v>
      </c>
      <c r="E54" s="42">
        <f t="shared" ref="E54:X54" si="10">SUM(E50*E52)</f>
        <v>38.323999999999998</v>
      </c>
      <c r="F54" s="42">
        <f t="shared" si="10"/>
        <v>24.75</v>
      </c>
      <c r="G54" s="42">
        <f t="shared" si="10"/>
        <v>8.32</v>
      </c>
      <c r="H54" s="42">
        <f t="shared" si="10"/>
        <v>0</v>
      </c>
      <c r="I54" s="42">
        <f t="shared" si="10"/>
        <v>0</v>
      </c>
      <c r="J54" s="42">
        <f t="shared" si="10"/>
        <v>6.16</v>
      </c>
      <c r="K54" s="42">
        <f t="shared" si="10"/>
        <v>38.25</v>
      </c>
      <c r="L54" s="42">
        <f t="shared" si="10"/>
        <v>0</v>
      </c>
      <c r="M54" s="42">
        <f t="shared" si="10"/>
        <v>0</v>
      </c>
      <c r="N54" s="42">
        <f t="shared" si="10"/>
        <v>0</v>
      </c>
      <c r="O54" s="42">
        <f t="shared" si="10"/>
        <v>0</v>
      </c>
      <c r="P54" s="42">
        <f t="shared" si="10"/>
        <v>0</v>
      </c>
      <c r="Q54" s="42">
        <f t="shared" si="10"/>
        <v>0</v>
      </c>
      <c r="R54" s="42">
        <f t="shared" si="10"/>
        <v>0</v>
      </c>
      <c r="S54" s="42">
        <f t="shared" si="10"/>
        <v>0</v>
      </c>
      <c r="T54" s="42">
        <f t="shared" si="10"/>
        <v>0</v>
      </c>
      <c r="U54" s="42">
        <f t="shared" si="10"/>
        <v>0</v>
      </c>
      <c r="V54" s="42">
        <f t="shared" si="10"/>
        <v>0</v>
      </c>
      <c r="W54" s="42">
        <f t="shared" si="10"/>
        <v>0</v>
      </c>
      <c r="X54" s="42">
        <f t="shared" si="10"/>
        <v>0</v>
      </c>
      <c r="Y54" s="43">
        <f>SUM(C54:X54)</f>
        <v>131.965</v>
      </c>
    </row>
    <row r="55" spans="1:25" x14ac:dyDescent="0.15">
      <c r="A55" s="100" t="s">
        <v>11</v>
      </c>
      <c r="B55" s="101"/>
      <c r="C55" s="44">
        <f>SUM(C53:C54)</f>
        <v>34.06</v>
      </c>
      <c r="D55" s="44">
        <f t="shared" ref="D55:X55" si="11">+D51*D52</f>
        <v>0.441</v>
      </c>
      <c r="E55" s="44">
        <f t="shared" si="11"/>
        <v>38.323999999999998</v>
      </c>
      <c r="F55" s="44">
        <f t="shared" si="11"/>
        <v>41.25</v>
      </c>
      <c r="G55" s="44">
        <f t="shared" si="11"/>
        <v>8.32</v>
      </c>
      <c r="H55" s="44">
        <f t="shared" si="11"/>
        <v>46.5</v>
      </c>
      <c r="I55" s="44">
        <f t="shared" si="11"/>
        <v>19.8</v>
      </c>
      <c r="J55" s="44">
        <f t="shared" si="11"/>
        <v>6.16</v>
      </c>
      <c r="K55" s="44">
        <f t="shared" si="11"/>
        <v>38.25</v>
      </c>
      <c r="L55" s="44">
        <f t="shared" si="11"/>
        <v>0</v>
      </c>
      <c r="M55" s="44">
        <f t="shared" si="11"/>
        <v>0</v>
      </c>
      <c r="N55" s="44">
        <f t="shared" si="11"/>
        <v>0</v>
      </c>
      <c r="O55" s="44">
        <f t="shared" si="11"/>
        <v>0</v>
      </c>
      <c r="P55" s="44">
        <f t="shared" si="11"/>
        <v>0</v>
      </c>
      <c r="Q55" s="44">
        <f t="shared" si="11"/>
        <v>0</v>
      </c>
      <c r="R55" s="44">
        <f t="shared" si="11"/>
        <v>0</v>
      </c>
      <c r="S55" s="44">
        <f t="shared" si="11"/>
        <v>0</v>
      </c>
      <c r="T55" s="44">
        <f t="shared" si="11"/>
        <v>0</v>
      </c>
      <c r="U55" s="44">
        <f t="shared" si="11"/>
        <v>0</v>
      </c>
      <c r="V55" s="45">
        <f t="shared" si="11"/>
        <v>0</v>
      </c>
      <c r="W55" s="45">
        <f t="shared" si="11"/>
        <v>0</v>
      </c>
      <c r="X55" s="45">
        <f t="shared" si="11"/>
        <v>0</v>
      </c>
      <c r="Y55" s="43">
        <f>SUM(C55:X55)</f>
        <v>233.10500000000002</v>
      </c>
    </row>
    <row r="56" spans="1:25" x14ac:dyDescent="0.1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7"/>
    </row>
    <row r="57" spans="1:25" x14ac:dyDescent="0.1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7"/>
    </row>
    <row r="58" spans="1:25" x14ac:dyDescent="0.15">
      <c r="A58" s="118" t="s">
        <v>12</v>
      </c>
      <c r="B58" s="118"/>
      <c r="C58" s="50"/>
      <c r="H58" s="118" t="s">
        <v>13</v>
      </c>
      <c r="I58" s="118"/>
      <c r="J58" s="118"/>
      <c r="K58" s="118"/>
      <c r="P58" s="118" t="s">
        <v>14</v>
      </c>
      <c r="Q58" s="118"/>
      <c r="R58" s="118"/>
      <c r="S58" s="118"/>
    </row>
  </sheetData>
  <mergeCells count="30">
    <mergeCell ref="A25:B25"/>
    <mergeCell ref="B1:J1"/>
    <mergeCell ref="M1:Q1"/>
    <mergeCell ref="R1:V1"/>
    <mergeCell ref="P2:S2"/>
    <mergeCell ref="A3:B4"/>
    <mergeCell ref="C3:V3"/>
    <mergeCell ref="A5:A8"/>
    <mergeCell ref="A9:A12"/>
    <mergeCell ref="A13:A16"/>
    <mergeCell ref="A21:B21"/>
    <mergeCell ref="A22:B22"/>
    <mergeCell ref="A28:B28"/>
    <mergeCell ref="H28:K28"/>
    <mergeCell ref="P28:S28"/>
    <mergeCell ref="B31:J31"/>
    <mergeCell ref="M31:Q31"/>
    <mergeCell ref="R31:V31"/>
    <mergeCell ref="P58:S58"/>
    <mergeCell ref="P32:S32"/>
    <mergeCell ref="A33:B34"/>
    <mergeCell ref="C33:V33"/>
    <mergeCell ref="A35:A38"/>
    <mergeCell ref="A39:A42"/>
    <mergeCell ref="A43:A46"/>
    <mergeCell ref="A51:B51"/>
    <mergeCell ref="A52:B52"/>
    <mergeCell ref="A55:B55"/>
    <mergeCell ref="A58:B58"/>
    <mergeCell ref="H58:K58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8"/>
  <sheetViews>
    <sheetView topLeftCell="A19" workbookViewId="0">
      <selection activeCell="C16" sqref="C16"/>
    </sheetView>
  </sheetViews>
  <sheetFormatPr defaultRowHeight="10.5" x14ac:dyDescent="0.15"/>
  <cols>
    <col min="1" max="1" width="3.140625" style="9" customWidth="1"/>
    <col min="2" max="2" width="23.5703125" style="9" customWidth="1"/>
    <col min="3" max="3" width="3.85546875" style="9" customWidth="1"/>
    <col min="4" max="4" width="4.42578125" style="9" customWidth="1"/>
    <col min="5" max="5" width="4.140625" style="9" customWidth="1"/>
    <col min="6" max="6" width="3.85546875" style="9" customWidth="1"/>
    <col min="7" max="7" width="4.140625" style="9" customWidth="1"/>
    <col min="8" max="11" width="3.85546875" style="9" customWidth="1"/>
    <col min="12" max="12" width="4.28515625" style="9" customWidth="1"/>
    <col min="13" max="22" width="3.85546875" style="9" customWidth="1"/>
    <col min="23" max="23" width="4.28515625" style="9" customWidth="1"/>
    <col min="24" max="24" width="4.140625" style="9" customWidth="1"/>
    <col min="25" max="256" width="9.140625" style="9"/>
    <col min="257" max="257" width="3.85546875" style="9" customWidth="1"/>
    <col min="258" max="258" width="15.42578125" style="9" customWidth="1"/>
    <col min="259" max="280" width="4.140625" style="9" customWidth="1"/>
    <col min="281" max="512" width="9.140625" style="9"/>
    <col min="513" max="513" width="3.85546875" style="9" customWidth="1"/>
    <col min="514" max="514" width="15.42578125" style="9" customWidth="1"/>
    <col min="515" max="536" width="4.140625" style="9" customWidth="1"/>
    <col min="537" max="768" width="9.140625" style="9"/>
    <col min="769" max="769" width="3.85546875" style="9" customWidth="1"/>
    <col min="770" max="770" width="15.42578125" style="9" customWidth="1"/>
    <col min="771" max="792" width="4.140625" style="9" customWidth="1"/>
    <col min="793" max="1024" width="9.140625" style="9"/>
    <col min="1025" max="1025" width="3.85546875" style="9" customWidth="1"/>
    <col min="1026" max="1026" width="15.42578125" style="9" customWidth="1"/>
    <col min="1027" max="1048" width="4.140625" style="9" customWidth="1"/>
    <col min="1049" max="1280" width="9.140625" style="9"/>
    <col min="1281" max="1281" width="3.85546875" style="9" customWidth="1"/>
    <col min="1282" max="1282" width="15.42578125" style="9" customWidth="1"/>
    <col min="1283" max="1304" width="4.140625" style="9" customWidth="1"/>
    <col min="1305" max="1536" width="9.140625" style="9"/>
    <col min="1537" max="1537" width="3.85546875" style="9" customWidth="1"/>
    <col min="1538" max="1538" width="15.42578125" style="9" customWidth="1"/>
    <col min="1539" max="1560" width="4.140625" style="9" customWidth="1"/>
    <col min="1561" max="1792" width="9.140625" style="9"/>
    <col min="1793" max="1793" width="3.85546875" style="9" customWidth="1"/>
    <col min="1794" max="1794" width="15.42578125" style="9" customWidth="1"/>
    <col min="1795" max="1816" width="4.140625" style="9" customWidth="1"/>
    <col min="1817" max="2048" width="9.140625" style="9"/>
    <col min="2049" max="2049" width="3.85546875" style="9" customWidth="1"/>
    <col min="2050" max="2050" width="15.42578125" style="9" customWidth="1"/>
    <col min="2051" max="2072" width="4.140625" style="9" customWidth="1"/>
    <col min="2073" max="2304" width="9.140625" style="9"/>
    <col min="2305" max="2305" width="3.85546875" style="9" customWidth="1"/>
    <col min="2306" max="2306" width="15.42578125" style="9" customWidth="1"/>
    <col min="2307" max="2328" width="4.140625" style="9" customWidth="1"/>
    <col min="2329" max="2560" width="9.140625" style="9"/>
    <col min="2561" max="2561" width="3.85546875" style="9" customWidth="1"/>
    <col min="2562" max="2562" width="15.42578125" style="9" customWidth="1"/>
    <col min="2563" max="2584" width="4.140625" style="9" customWidth="1"/>
    <col min="2585" max="2816" width="9.140625" style="9"/>
    <col min="2817" max="2817" width="3.85546875" style="9" customWidth="1"/>
    <col min="2818" max="2818" width="15.42578125" style="9" customWidth="1"/>
    <col min="2819" max="2840" width="4.140625" style="9" customWidth="1"/>
    <col min="2841" max="3072" width="9.140625" style="9"/>
    <col min="3073" max="3073" width="3.85546875" style="9" customWidth="1"/>
    <col min="3074" max="3074" width="15.42578125" style="9" customWidth="1"/>
    <col min="3075" max="3096" width="4.140625" style="9" customWidth="1"/>
    <col min="3097" max="3328" width="9.140625" style="9"/>
    <col min="3329" max="3329" width="3.85546875" style="9" customWidth="1"/>
    <col min="3330" max="3330" width="15.42578125" style="9" customWidth="1"/>
    <col min="3331" max="3352" width="4.140625" style="9" customWidth="1"/>
    <col min="3353" max="3584" width="9.140625" style="9"/>
    <col min="3585" max="3585" width="3.85546875" style="9" customWidth="1"/>
    <col min="3586" max="3586" width="15.42578125" style="9" customWidth="1"/>
    <col min="3587" max="3608" width="4.140625" style="9" customWidth="1"/>
    <col min="3609" max="3840" width="9.140625" style="9"/>
    <col min="3841" max="3841" width="3.85546875" style="9" customWidth="1"/>
    <col min="3842" max="3842" width="15.42578125" style="9" customWidth="1"/>
    <col min="3843" max="3864" width="4.140625" style="9" customWidth="1"/>
    <col min="3865" max="4096" width="9.140625" style="9"/>
    <col min="4097" max="4097" width="3.85546875" style="9" customWidth="1"/>
    <col min="4098" max="4098" width="15.42578125" style="9" customWidth="1"/>
    <col min="4099" max="4120" width="4.140625" style="9" customWidth="1"/>
    <col min="4121" max="4352" width="9.140625" style="9"/>
    <col min="4353" max="4353" width="3.85546875" style="9" customWidth="1"/>
    <col min="4354" max="4354" width="15.42578125" style="9" customWidth="1"/>
    <col min="4355" max="4376" width="4.140625" style="9" customWidth="1"/>
    <col min="4377" max="4608" width="9.140625" style="9"/>
    <col min="4609" max="4609" width="3.85546875" style="9" customWidth="1"/>
    <col min="4610" max="4610" width="15.42578125" style="9" customWidth="1"/>
    <col min="4611" max="4632" width="4.140625" style="9" customWidth="1"/>
    <col min="4633" max="4864" width="9.140625" style="9"/>
    <col min="4865" max="4865" width="3.85546875" style="9" customWidth="1"/>
    <col min="4866" max="4866" width="15.42578125" style="9" customWidth="1"/>
    <col min="4867" max="4888" width="4.140625" style="9" customWidth="1"/>
    <col min="4889" max="5120" width="9.140625" style="9"/>
    <col min="5121" max="5121" width="3.85546875" style="9" customWidth="1"/>
    <col min="5122" max="5122" width="15.42578125" style="9" customWidth="1"/>
    <col min="5123" max="5144" width="4.140625" style="9" customWidth="1"/>
    <col min="5145" max="5376" width="9.140625" style="9"/>
    <col min="5377" max="5377" width="3.85546875" style="9" customWidth="1"/>
    <col min="5378" max="5378" width="15.42578125" style="9" customWidth="1"/>
    <col min="5379" max="5400" width="4.140625" style="9" customWidth="1"/>
    <col min="5401" max="5632" width="9.140625" style="9"/>
    <col min="5633" max="5633" width="3.85546875" style="9" customWidth="1"/>
    <col min="5634" max="5634" width="15.42578125" style="9" customWidth="1"/>
    <col min="5635" max="5656" width="4.140625" style="9" customWidth="1"/>
    <col min="5657" max="5888" width="9.140625" style="9"/>
    <col min="5889" max="5889" width="3.85546875" style="9" customWidth="1"/>
    <col min="5890" max="5890" width="15.42578125" style="9" customWidth="1"/>
    <col min="5891" max="5912" width="4.140625" style="9" customWidth="1"/>
    <col min="5913" max="6144" width="9.140625" style="9"/>
    <col min="6145" max="6145" width="3.85546875" style="9" customWidth="1"/>
    <col min="6146" max="6146" width="15.42578125" style="9" customWidth="1"/>
    <col min="6147" max="6168" width="4.140625" style="9" customWidth="1"/>
    <col min="6169" max="6400" width="9.140625" style="9"/>
    <col min="6401" max="6401" width="3.85546875" style="9" customWidth="1"/>
    <col min="6402" max="6402" width="15.42578125" style="9" customWidth="1"/>
    <col min="6403" max="6424" width="4.140625" style="9" customWidth="1"/>
    <col min="6425" max="6656" width="9.140625" style="9"/>
    <col min="6657" max="6657" width="3.85546875" style="9" customWidth="1"/>
    <col min="6658" max="6658" width="15.42578125" style="9" customWidth="1"/>
    <col min="6659" max="6680" width="4.140625" style="9" customWidth="1"/>
    <col min="6681" max="6912" width="9.140625" style="9"/>
    <col min="6913" max="6913" width="3.85546875" style="9" customWidth="1"/>
    <col min="6914" max="6914" width="15.42578125" style="9" customWidth="1"/>
    <col min="6915" max="6936" width="4.140625" style="9" customWidth="1"/>
    <col min="6937" max="7168" width="9.140625" style="9"/>
    <col min="7169" max="7169" width="3.85546875" style="9" customWidth="1"/>
    <col min="7170" max="7170" width="15.42578125" style="9" customWidth="1"/>
    <col min="7171" max="7192" width="4.140625" style="9" customWidth="1"/>
    <col min="7193" max="7424" width="9.140625" style="9"/>
    <col min="7425" max="7425" width="3.85546875" style="9" customWidth="1"/>
    <col min="7426" max="7426" width="15.42578125" style="9" customWidth="1"/>
    <col min="7427" max="7448" width="4.140625" style="9" customWidth="1"/>
    <col min="7449" max="7680" width="9.140625" style="9"/>
    <col min="7681" max="7681" width="3.85546875" style="9" customWidth="1"/>
    <col min="7682" max="7682" width="15.42578125" style="9" customWidth="1"/>
    <col min="7683" max="7704" width="4.140625" style="9" customWidth="1"/>
    <col min="7705" max="7936" width="9.140625" style="9"/>
    <col min="7937" max="7937" width="3.85546875" style="9" customWidth="1"/>
    <col min="7938" max="7938" width="15.42578125" style="9" customWidth="1"/>
    <col min="7939" max="7960" width="4.140625" style="9" customWidth="1"/>
    <col min="7961" max="8192" width="9.140625" style="9"/>
    <col min="8193" max="8193" width="3.85546875" style="9" customWidth="1"/>
    <col min="8194" max="8194" width="15.42578125" style="9" customWidth="1"/>
    <col min="8195" max="8216" width="4.140625" style="9" customWidth="1"/>
    <col min="8217" max="8448" width="9.140625" style="9"/>
    <col min="8449" max="8449" width="3.85546875" style="9" customWidth="1"/>
    <col min="8450" max="8450" width="15.42578125" style="9" customWidth="1"/>
    <col min="8451" max="8472" width="4.140625" style="9" customWidth="1"/>
    <col min="8473" max="8704" width="9.140625" style="9"/>
    <col min="8705" max="8705" width="3.85546875" style="9" customWidth="1"/>
    <col min="8706" max="8706" width="15.42578125" style="9" customWidth="1"/>
    <col min="8707" max="8728" width="4.140625" style="9" customWidth="1"/>
    <col min="8729" max="8960" width="9.140625" style="9"/>
    <col min="8961" max="8961" width="3.85546875" style="9" customWidth="1"/>
    <col min="8962" max="8962" width="15.42578125" style="9" customWidth="1"/>
    <col min="8963" max="8984" width="4.140625" style="9" customWidth="1"/>
    <col min="8985" max="9216" width="9.140625" style="9"/>
    <col min="9217" max="9217" width="3.85546875" style="9" customWidth="1"/>
    <col min="9218" max="9218" width="15.42578125" style="9" customWidth="1"/>
    <col min="9219" max="9240" width="4.140625" style="9" customWidth="1"/>
    <col min="9241" max="9472" width="9.140625" style="9"/>
    <col min="9473" max="9473" width="3.85546875" style="9" customWidth="1"/>
    <col min="9474" max="9474" width="15.42578125" style="9" customWidth="1"/>
    <col min="9475" max="9496" width="4.140625" style="9" customWidth="1"/>
    <col min="9497" max="9728" width="9.140625" style="9"/>
    <col min="9729" max="9729" width="3.85546875" style="9" customWidth="1"/>
    <col min="9730" max="9730" width="15.42578125" style="9" customWidth="1"/>
    <col min="9731" max="9752" width="4.140625" style="9" customWidth="1"/>
    <col min="9753" max="9984" width="9.140625" style="9"/>
    <col min="9985" max="9985" width="3.85546875" style="9" customWidth="1"/>
    <col min="9986" max="9986" width="15.42578125" style="9" customWidth="1"/>
    <col min="9987" max="10008" width="4.140625" style="9" customWidth="1"/>
    <col min="10009" max="10240" width="9.140625" style="9"/>
    <col min="10241" max="10241" width="3.85546875" style="9" customWidth="1"/>
    <col min="10242" max="10242" width="15.42578125" style="9" customWidth="1"/>
    <col min="10243" max="10264" width="4.140625" style="9" customWidth="1"/>
    <col min="10265" max="10496" width="9.140625" style="9"/>
    <col min="10497" max="10497" width="3.85546875" style="9" customWidth="1"/>
    <col min="10498" max="10498" width="15.42578125" style="9" customWidth="1"/>
    <col min="10499" max="10520" width="4.140625" style="9" customWidth="1"/>
    <col min="10521" max="10752" width="9.140625" style="9"/>
    <col min="10753" max="10753" width="3.85546875" style="9" customWidth="1"/>
    <col min="10754" max="10754" width="15.42578125" style="9" customWidth="1"/>
    <col min="10755" max="10776" width="4.140625" style="9" customWidth="1"/>
    <col min="10777" max="11008" width="9.140625" style="9"/>
    <col min="11009" max="11009" width="3.85546875" style="9" customWidth="1"/>
    <col min="11010" max="11010" width="15.42578125" style="9" customWidth="1"/>
    <col min="11011" max="11032" width="4.140625" style="9" customWidth="1"/>
    <col min="11033" max="11264" width="9.140625" style="9"/>
    <col min="11265" max="11265" width="3.85546875" style="9" customWidth="1"/>
    <col min="11266" max="11266" width="15.42578125" style="9" customWidth="1"/>
    <col min="11267" max="11288" width="4.140625" style="9" customWidth="1"/>
    <col min="11289" max="11520" width="9.140625" style="9"/>
    <col min="11521" max="11521" width="3.85546875" style="9" customWidth="1"/>
    <col min="11522" max="11522" width="15.42578125" style="9" customWidth="1"/>
    <col min="11523" max="11544" width="4.140625" style="9" customWidth="1"/>
    <col min="11545" max="11776" width="9.140625" style="9"/>
    <col min="11777" max="11777" width="3.85546875" style="9" customWidth="1"/>
    <col min="11778" max="11778" width="15.42578125" style="9" customWidth="1"/>
    <col min="11779" max="11800" width="4.140625" style="9" customWidth="1"/>
    <col min="11801" max="12032" width="9.140625" style="9"/>
    <col min="12033" max="12033" width="3.85546875" style="9" customWidth="1"/>
    <col min="12034" max="12034" width="15.42578125" style="9" customWidth="1"/>
    <col min="12035" max="12056" width="4.140625" style="9" customWidth="1"/>
    <col min="12057" max="12288" width="9.140625" style="9"/>
    <col min="12289" max="12289" width="3.85546875" style="9" customWidth="1"/>
    <col min="12290" max="12290" width="15.42578125" style="9" customWidth="1"/>
    <col min="12291" max="12312" width="4.140625" style="9" customWidth="1"/>
    <col min="12313" max="12544" width="9.140625" style="9"/>
    <col min="12545" max="12545" width="3.85546875" style="9" customWidth="1"/>
    <col min="12546" max="12546" width="15.42578125" style="9" customWidth="1"/>
    <col min="12547" max="12568" width="4.140625" style="9" customWidth="1"/>
    <col min="12569" max="12800" width="9.140625" style="9"/>
    <col min="12801" max="12801" width="3.85546875" style="9" customWidth="1"/>
    <col min="12802" max="12802" width="15.42578125" style="9" customWidth="1"/>
    <col min="12803" max="12824" width="4.140625" style="9" customWidth="1"/>
    <col min="12825" max="13056" width="9.140625" style="9"/>
    <col min="13057" max="13057" width="3.85546875" style="9" customWidth="1"/>
    <col min="13058" max="13058" width="15.42578125" style="9" customWidth="1"/>
    <col min="13059" max="13080" width="4.140625" style="9" customWidth="1"/>
    <col min="13081" max="13312" width="9.140625" style="9"/>
    <col min="13313" max="13313" width="3.85546875" style="9" customWidth="1"/>
    <col min="13314" max="13314" width="15.42578125" style="9" customWidth="1"/>
    <col min="13315" max="13336" width="4.140625" style="9" customWidth="1"/>
    <col min="13337" max="13568" width="9.140625" style="9"/>
    <col min="13569" max="13569" width="3.85546875" style="9" customWidth="1"/>
    <col min="13570" max="13570" width="15.42578125" style="9" customWidth="1"/>
    <col min="13571" max="13592" width="4.140625" style="9" customWidth="1"/>
    <col min="13593" max="13824" width="9.140625" style="9"/>
    <col min="13825" max="13825" width="3.85546875" style="9" customWidth="1"/>
    <col min="13826" max="13826" width="15.42578125" style="9" customWidth="1"/>
    <col min="13827" max="13848" width="4.140625" style="9" customWidth="1"/>
    <col min="13849" max="14080" width="9.140625" style="9"/>
    <col min="14081" max="14081" width="3.85546875" style="9" customWidth="1"/>
    <col min="14082" max="14082" width="15.42578125" style="9" customWidth="1"/>
    <col min="14083" max="14104" width="4.140625" style="9" customWidth="1"/>
    <col min="14105" max="14336" width="9.140625" style="9"/>
    <col min="14337" max="14337" width="3.85546875" style="9" customWidth="1"/>
    <col min="14338" max="14338" width="15.42578125" style="9" customWidth="1"/>
    <col min="14339" max="14360" width="4.140625" style="9" customWidth="1"/>
    <col min="14361" max="14592" width="9.140625" style="9"/>
    <col min="14593" max="14593" width="3.85546875" style="9" customWidth="1"/>
    <col min="14594" max="14594" width="15.42578125" style="9" customWidth="1"/>
    <col min="14595" max="14616" width="4.140625" style="9" customWidth="1"/>
    <col min="14617" max="14848" width="9.140625" style="9"/>
    <col min="14849" max="14849" width="3.85546875" style="9" customWidth="1"/>
    <col min="14850" max="14850" width="15.42578125" style="9" customWidth="1"/>
    <col min="14851" max="14872" width="4.140625" style="9" customWidth="1"/>
    <col min="14873" max="15104" width="9.140625" style="9"/>
    <col min="15105" max="15105" width="3.85546875" style="9" customWidth="1"/>
    <col min="15106" max="15106" width="15.42578125" style="9" customWidth="1"/>
    <col min="15107" max="15128" width="4.140625" style="9" customWidth="1"/>
    <col min="15129" max="15360" width="9.140625" style="9"/>
    <col min="15361" max="15361" width="3.85546875" style="9" customWidth="1"/>
    <col min="15362" max="15362" width="15.42578125" style="9" customWidth="1"/>
    <col min="15363" max="15384" width="4.140625" style="9" customWidth="1"/>
    <col min="15385" max="15616" width="9.140625" style="9"/>
    <col min="15617" max="15617" width="3.85546875" style="9" customWidth="1"/>
    <col min="15618" max="15618" width="15.42578125" style="9" customWidth="1"/>
    <col min="15619" max="15640" width="4.140625" style="9" customWidth="1"/>
    <col min="15641" max="15872" width="9.140625" style="9"/>
    <col min="15873" max="15873" width="3.85546875" style="9" customWidth="1"/>
    <col min="15874" max="15874" width="15.42578125" style="9" customWidth="1"/>
    <col min="15875" max="15896" width="4.140625" style="9" customWidth="1"/>
    <col min="15897" max="16128" width="9.140625" style="9"/>
    <col min="16129" max="16129" width="3.85546875" style="9" customWidth="1"/>
    <col min="16130" max="16130" width="15.42578125" style="9" customWidth="1"/>
    <col min="16131" max="16152" width="4.140625" style="9" customWidth="1"/>
    <col min="16153" max="16384" width="9.140625" style="9"/>
  </cols>
  <sheetData>
    <row r="1" spans="1:25" x14ac:dyDescent="0.15">
      <c r="B1" s="102" t="s">
        <v>0</v>
      </c>
      <c r="C1" s="102"/>
      <c r="D1" s="102"/>
      <c r="E1" s="102"/>
      <c r="F1" s="102"/>
      <c r="G1" s="102"/>
      <c r="H1" s="102"/>
      <c r="I1" s="102"/>
      <c r="J1" s="102"/>
      <c r="L1" s="10"/>
      <c r="M1" s="103" t="s">
        <v>1</v>
      </c>
      <c r="N1" s="103"/>
      <c r="O1" s="103"/>
      <c r="P1" s="103"/>
      <c r="Q1" s="103"/>
      <c r="R1" s="103" t="s">
        <v>2</v>
      </c>
      <c r="S1" s="103"/>
      <c r="T1" s="103"/>
      <c r="U1" s="103"/>
      <c r="V1" s="103"/>
    </row>
    <row r="2" spans="1:25" x14ac:dyDescent="0.15">
      <c r="B2" s="11" t="s">
        <v>3</v>
      </c>
      <c r="C2" s="12">
        <v>1</v>
      </c>
      <c r="D2" s="12">
        <v>1</v>
      </c>
      <c r="E2" s="13"/>
      <c r="F2" s="13"/>
      <c r="G2" s="13"/>
      <c r="H2" s="13"/>
      <c r="I2" s="13"/>
      <c r="J2" s="13"/>
      <c r="P2" s="104">
        <v>43027</v>
      </c>
      <c r="Q2" s="104"/>
      <c r="R2" s="104"/>
      <c r="S2" s="104"/>
      <c r="T2" s="13"/>
      <c r="U2" s="13"/>
      <c r="V2" s="13"/>
    </row>
    <row r="3" spans="1:25" x14ac:dyDescent="0.15">
      <c r="A3" s="105"/>
      <c r="B3" s="106"/>
      <c r="C3" s="109" t="s">
        <v>4</v>
      </c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1"/>
      <c r="W3" s="14"/>
      <c r="X3" s="14"/>
      <c r="Y3" s="15"/>
    </row>
    <row r="4" spans="1:25" ht="55.5" thickBot="1" x14ac:dyDescent="0.2">
      <c r="A4" s="107"/>
      <c r="B4" s="108"/>
      <c r="C4" s="16" t="s">
        <v>46</v>
      </c>
      <c r="D4" s="17" t="s">
        <v>68</v>
      </c>
      <c r="E4" s="18" t="s">
        <v>60</v>
      </c>
      <c r="F4" s="18" t="s">
        <v>51</v>
      </c>
      <c r="G4" s="18" t="s">
        <v>74</v>
      </c>
      <c r="H4" s="18" t="s">
        <v>70</v>
      </c>
      <c r="I4" s="19" t="s">
        <v>97</v>
      </c>
      <c r="J4" s="18" t="s">
        <v>43</v>
      </c>
      <c r="K4" s="18" t="s">
        <v>98</v>
      </c>
      <c r="L4" s="18" t="s">
        <v>73</v>
      </c>
      <c r="M4" s="18" t="s">
        <v>48</v>
      </c>
      <c r="N4" s="19" t="s">
        <v>66</v>
      </c>
      <c r="O4" s="18" t="s">
        <v>53</v>
      </c>
      <c r="P4" s="18" t="s">
        <v>69</v>
      </c>
      <c r="Q4" s="18" t="s">
        <v>71</v>
      </c>
      <c r="R4" s="18" t="s">
        <v>42</v>
      </c>
      <c r="S4" s="18" t="s">
        <v>47</v>
      </c>
      <c r="T4" s="18" t="s">
        <v>96</v>
      </c>
      <c r="U4" s="19" t="s">
        <v>122</v>
      </c>
      <c r="V4" s="20"/>
      <c r="W4" s="17"/>
      <c r="X4" s="17"/>
      <c r="Y4" s="15"/>
    </row>
    <row r="5" spans="1:25" ht="11.25" customHeight="1" x14ac:dyDescent="0.15">
      <c r="A5" s="112" t="s">
        <v>5</v>
      </c>
      <c r="B5" s="21" t="s">
        <v>49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>
        <v>60</v>
      </c>
      <c r="U5" s="22">
        <v>70</v>
      </c>
      <c r="V5" s="23"/>
      <c r="W5" s="23"/>
      <c r="X5" s="23"/>
      <c r="Y5" s="15"/>
    </row>
    <row r="6" spans="1:25" x14ac:dyDescent="0.15">
      <c r="A6" s="113"/>
      <c r="B6" s="24" t="s">
        <v>90</v>
      </c>
      <c r="C6" s="25"/>
      <c r="D6" s="25">
        <v>35</v>
      </c>
      <c r="E6" s="25">
        <v>5</v>
      </c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6"/>
      <c r="W6" s="26"/>
      <c r="X6" s="26"/>
      <c r="Y6" s="15"/>
    </row>
    <row r="7" spans="1:25" x14ac:dyDescent="0.15">
      <c r="A7" s="113"/>
      <c r="B7" s="24" t="s">
        <v>51</v>
      </c>
      <c r="C7" s="25"/>
      <c r="D7" s="25"/>
      <c r="E7" s="25"/>
      <c r="F7" s="25">
        <v>7</v>
      </c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6"/>
      <c r="W7" s="26"/>
      <c r="X7" s="26"/>
      <c r="Y7" s="15"/>
    </row>
    <row r="8" spans="1:25" ht="11.25" thickBot="1" x14ac:dyDescent="0.2">
      <c r="A8" s="114"/>
      <c r="B8" s="27" t="s">
        <v>63</v>
      </c>
      <c r="C8" s="28">
        <v>40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9"/>
      <c r="W8" s="29"/>
      <c r="X8" s="29"/>
      <c r="Y8" s="15"/>
    </row>
    <row r="9" spans="1:25" ht="11.25" customHeight="1" x14ac:dyDescent="0.15">
      <c r="A9" s="112" t="s">
        <v>6</v>
      </c>
      <c r="B9" s="21"/>
      <c r="C9" s="22"/>
      <c r="D9" s="22"/>
      <c r="E9" s="22"/>
      <c r="F9" s="22"/>
      <c r="G9" s="22"/>
      <c r="H9" s="22"/>
      <c r="I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3"/>
      <c r="W9" s="23"/>
      <c r="X9" s="23"/>
      <c r="Y9" s="15"/>
    </row>
    <row r="10" spans="1:25" x14ac:dyDescent="0.15">
      <c r="A10" s="113"/>
      <c r="B10" s="30" t="s">
        <v>108</v>
      </c>
      <c r="C10" s="25"/>
      <c r="D10" s="25"/>
      <c r="E10" s="25"/>
      <c r="F10" s="25"/>
      <c r="G10" s="25"/>
      <c r="H10" s="25"/>
      <c r="I10" s="25"/>
      <c r="J10" s="25"/>
      <c r="K10" s="25">
        <v>40</v>
      </c>
      <c r="L10" s="25"/>
      <c r="M10" s="25"/>
      <c r="N10" s="25">
        <v>30</v>
      </c>
      <c r="O10" s="25"/>
      <c r="P10" s="25"/>
      <c r="Q10" s="25"/>
      <c r="R10" s="25"/>
      <c r="S10" s="25"/>
      <c r="T10" s="25"/>
      <c r="U10" s="25"/>
      <c r="V10" s="26"/>
      <c r="W10" s="26"/>
      <c r="X10" s="26"/>
      <c r="Y10" s="15"/>
    </row>
    <row r="11" spans="1:25" x14ac:dyDescent="0.15">
      <c r="A11" s="113"/>
      <c r="B11" s="30" t="s">
        <v>123</v>
      </c>
      <c r="C11" s="25"/>
      <c r="D11" s="25"/>
      <c r="E11" s="25">
        <v>8</v>
      </c>
      <c r="F11" s="25"/>
      <c r="G11" s="25"/>
      <c r="H11" s="25"/>
      <c r="I11" s="25">
        <v>3</v>
      </c>
      <c r="J11" s="25">
        <v>7</v>
      </c>
      <c r="K11" s="25">
        <v>10</v>
      </c>
      <c r="L11" s="25"/>
      <c r="M11" s="25">
        <v>45</v>
      </c>
      <c r="N11" s="25"/>
      <c r="O11" s="25"/>
      <c r="P11" s="25"/>
      <c r="Q11" s="25"/>
      <c r="R11" s="25">
        <v>150</v>
      </c>
      <c r="S11" s="25">
        <v>5</v>
      </c>
      <c r="T11" s="25"/>
      <c r="U11" s="25"/>
      <c r="V11" s="26"/>
      <c r="W11" s="26"/>
      <c r="X11" s="26"/>
      <c r="Y11" s="15"/>
    </row>
    <row r="12" spans="1:25" ht="11.25" thickBot="1" x14ac:dyDescent="0.2">
      <c r="A12" s="114"/>
      <c r="B12" s="27" t="s">
        <v>46</v>
      </c>
      <c r="C12" s="28">
        <v>40</v>
      </c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9"/>
      <c r="W12" s="29"/>
      <c r="X12" s="29"/>
      <c r="Y12" s="15"/>
    </row>
    <row r="13" spans="1:25" ht="11.25" customHeight="1" x14ac:dyDescent="0.15">
      <c r="A13" s="112" t="s">
        <v>7</v>
      </c>
      <c r="B13" s="21" t="s">
        <v>92</v>
      </c>
      <c r="C13" s="22"/>
      <c r="D13" s="22"/>
      <c r="E13" s="22">
        <v>9</v>
      </c>
      <c r="F13" s="22"/>
      <c r="G13" s="22">
        <v>9</v>
      </c>
      <c r="H13" s="22">
        <v>18</v>
      </c>
      <c r="I13" s="22"/>
      <c r="J13" s="22"/>
      <c r="K13" s="22"/>
      <c r="L13" s="22">
        <v>9</v>
      </c>
      <c r="M13" s="22"/>
      <c r="N13" s="22"/>
      <c r="O13" s="22"/>
      <c r="P13" s="22">
        <f>1/10</f>
        <v>0.1</v>
      </c>
      <c r="Q13" s="22">
        <v>30</v>
      </c>
      <c r="R13" s="22"/>
      <c r="S13" s="22"/>
      <c r="T13" s="22"/>
      <c r="U13" s="22"/>
      <c r="V13" s="23"/>
      <c r="W13" s="23"/>
      <c r="X13" s="23"/>
      <c r="Y13" s="15"/>
    </row>
    <row r="14" spans="1:25" x14ac:dyDescent="0.15">
      <c r="A14" s="113"/>
      <c r="B14" s="24" t="s">
        <v>91</v>
      </c>
      <c r="C14" s="25"/>
      <c r="D14" s="25"/>
      <c r="E14" s="25"/>
      <c r="F14" s="25">
        <v>7</v>
      </c>
      <c r="G14" s="25"/>
      <c r="H14" s="25"/>
      <c r="I14" s="25"/>
      <c r="J14" s="25"/>
      <c r="K14" s="25"/>
      <c r="L14" s="25"/>
      <c r="M14" s="25"/>
      <c r="N14" s="25"/>
      <c r="O14" s="25">
        <v>100</v>
      </c>
      <c r="P14" s="25"/>
      <c r="Q14" s="25"/>
      <c r="R14" s="25"/>
      <c r="S14" s="25"/>
      <c r="T14" s="25"/>
      <c r="U14" s="25"/>
      <c r="V14" s="26"/>
      <c r="W14" s="26"/>
      <c r="X14" s="26"/>
      <c r="Y14" s="15"/>
    </row>
    <row r="15" spans="1:25" x14ac:dyDescent="0.15">
      <c r="A15" s="113"/>
      <c r="B15" s="24" t="s">
        <v>46</v>
      </c>
      <c r="C15" s="25">
        <v>40</v>
      </c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6"/>
      <c r="W15" s="26"/>
      <c r="X15" s="26"/>
      <c r="Y15" s="15"/>
    </row>
    <row r="16" spans="1:25" ht="11.25" thickBot="1" x14ac:dyDescent="0.2">
      <c r="A16" s="115"/>
      <c r="B16" s="27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9"/>
      <c r="W16" s="29"/>
      <c r="X16" s="29"/>
      <c r="Y16" s="15"/>
    </row>
    <row r="17" spans="1:25" ht="11.25" thickBot="1" x14ac:dyDescent="0.2">
      <c r="A17" s="1">
        <f>SUM(C2)</f>
        <v>1</v>
      </c>
      <c r="B17" s="2" t="s">
        <v>20</v>
      </c>
      <c r="C17" s="31">
        <f>SUM(C5:C12)</f>
        <v>80</v>
      </c>
      <c r="D17" s="31">
        <f t="shared" ref="D17:X17" si="0">SUM(D5:D12)</f>
        <v>35</v>
      </c>
      <c r="E17" s="31">
        <f t="shared" si="0"/>
        <v>13</v>
      </c>
      <c r="F17" s="31">
        <f t="shared" si="0"/>
        <v>7</v>
      </c>
      <c r="G17" s="31">
        <f t="shared" si="0"/>
        <v>0</v>
      </c>
      <c r="H17" s="31">
        <f t="shared" si="0"/>
        <v>0</v>
      </c>
      <c r="I17" s="31">
        <f t="shared" si="0"/>
        <v>3</v>
      </c>
      <c r="J17" s="31">
        <f t="shared" si="0"/>
        <v>7</v>
      </c>
      <c r="K17" s="31">
        <f t="shared" si="0"/>
        <v>50</v>
      </c>
      <c r="L17" s="31">
        <f t="shared" si="0"/>
        <v>0</v>
      </c>
      <c r="M17" s="31">
        <f t="shared" si="0"/>
        <v>45</v>
      </c>
      <c r="N17" s="31">
        <f t="shared" si="0"/>
        <v>30</v>
      </c>
      <c r="O17" s="31">
        <f t="shared" si="0"/>
        <v>0</v>
      </c>
      <c r="P17" s="31">
        <f t="shared" si="0"/>
        <v>0</v>
      </c>
      <c r="Q17" s="31">
        <f t="shared" si="0"/>
        <v>0</v>
      </c>
      <c r="R17" s="31">
        <f t="shared" si="0"/>
        <v>150</v>
      </c>
      <c r="S17" s="31">
        <f t="shared" si="0"/>
        <v>5</v>
      </c>
      <c r="T17" s="31">
        <f t="shared" si="0"/>
        <v>60</v>
      </c>
      <c r="U17" s="31">
        <f t="shared" si="0"/>
        <v>70</v>
      </c>
      <c r="V17" s="31">
        <f t="shared" si="0"/>
        <v>0</v>
      </c>
      <c r="W17" s="32">
        <f t="shared" si="0"/>
        <v>0</v>
      </c>
      <c r="X17" s="32">
        <f t="shared" si="0"/>
        <v>0</v>
      </c>
      <c r="Y17" s="15"/>
    </row>
    <row r="18" spans="1:25" x14ac:dyDescent="0.15">
      <c r="A18" s="3"/>
      <c r="B18" s="4" t="s">
        <v>21</v>
      </c>
      <c r="C18" s="33">
        <f>SUM(A17*C17)/1000</f>
        <v>0.08</v>
      </c>
      <c r="D18" s="33">
        <f>+(A17*D17)/1000</f>
        <v>3.5000000000000003E-2</v>
      </c>
      <c r="E18" s="33">
        <f>+(A17*E17)/1000</f>
        <v>1.2999999999999999E-2</v>
      </c>
      <c r="F18" s="33">
        <f>+(A17*F17)/1000</f>
        <v>7.0000000000000001E-3</v>
      </c>
      <c r="G18" s="33">
        <f>+(A17*G17)/1000</f>
        <v>0</v>
      </c>
      <c r="H18" s="33">
        <f>+(A17*H17)/1000</f>
        <v>0</v>
      </c>
      <c r="I18" s="33">
        <f>+(A17*I17)/1000</f>
        <v>3.0000000000000001E-3</v>
      </c>
      <c r="J18" s="33">
        <f>+(A17*J17)/1000</f>
        <v>7.0000000000000001E-3</v>
      </c>
      <c r="K18" s="33">
        <f>+(A17*K17)/1000</f>
        <v>0.05</v>
      </c>
      <c r="L18" s="33">
        <f>+(A17*L17)/1000</f>
        <v>0</v>
      </c>
      <c r="M18" s="33">
        <f>+(A17*M17)/1000</f>
        <v>4.4999999999999998E-2</v>
      </c>
      <c r="N18" s="33">
        <f>+(A17*N17)/1000</f>
        <v>0.03</v>
      </c>
      <c r="O18" s="33">
        <f>+(A17*O17)/1000</f>
        <v>0</v>
      </c>
      <c r="P18" s="33">
        <f>+(A17*P17)/1000</f>
        <v>0</v>
      </c>
      <c r="Q18" s="33">
        <f>+(A17*Q17)/1000</f>
        <v>0</v>
      </c>
      <c r="R18" s="33">
        <f>+(A17*R17)/1000</f>
        <v>0.15</v>
      </c>
      <c r="S18" s="33">
        <f>+(A17*S17)/1000</f>
        <v>5.0000000000000001E-3</v>
      </c>
      <c r="T18" s="33">
        <f>+(A17*T17)/1000</f>
        <v>0.06</v>
      </c>
      <c r="U18" s="33">
        <f>+(A17*U17)/1000</f>
        <v>7.0000000000000007E-2</v>
      </c>
      <c r="V18" s="33">
        <f>+(A17*V17)/1000</f>
        <v>0</v>
      </c>
      <c r="W18" s="33">
        <f>+(A17*W17)/1000</f>
        <v>0</v>
      </c>
      <c r="X18" s="33">
        <f>+(A17*X17)/1000</f>
        <v>0</v>
      </c>
      <c r="Y18" s="15"/>
    </row>
    <row r="19" spans="1:25" x14ac:dyDescent="0.15">
      <c r="A19" s="1">
        <f>SUM(D2)</f>
        <v>1</v>
      </c>
      <c r="B19" s="4" t="s">
        <v>22</v>
      </c>
      <c r="C19" s="34">
        <f>SUM(C13:C16)</f>
        <v>40</v>
      </c>
      <c r="D19" s="34">
        <f t="shared" ref="D19:X19" si="1">SUM(D13:D16)</f>
        <v>0</v>
      </c>
      <c r="E19" s="34">
        <f t="shared" si="1"/>
        <v>9</v>
      </c>
      <c r="F19" s="34">
        <f t="shared" si="1"/>
        <v>7</v>
      </c>
      <c r="G19" s="34">
        <f t="shared" si="1"/>
        <v>9</v>
      </c>
      <c r="H19" s="34">
        <f t="shared" si="1"/>
        <v>18</v>
      </c>
      <c r="I19" s="34">
        <f t="shared" si="1"/>
        <v>0</v>
      </c>
      <c r="J19" s="34">
        <f t="shared" si="1"/>
        <v>0</v>
      </c>
      <c r="K19" s="34">
        <f t="shared" si="1"/>
        <v>0</v>
      </c>
      <c r="L19" s="34">
        <f t="shared" si="1"/>
        <v>9</v>
      </c>
      <c r="M19" s="34">
        <f t="shared" si="1"/>
        <v>0</v>
      </c>
      <c r="N19" s="34">
        <f>SUM(N13:N16)</f>
        <v>0</v>
      </c>
      <c r="O19" s="34">
        <f t="shared" si="1"/>
        <v>100</v>
      </c>
      <c r="P19" s="34">
        <f t="shared" si="1"/>
        <v>0.1</v>
      </c>
      <c r="Q19" s="34">
        <f t="shared" si="1"/>
        <v>30</v>
      </c>
      <c r="R19" s="34">
        <f t="shared" si="1"/>
        <v>0</v>
      </c>
      <c r="S19" s="34">
        <f t="shared" si="1"/>
        <v>0</v>
      </c>
      <c r="T19" s="34">
        <f t="shared" si="1"/>
        <v>0</v>
      </c>
      <c r="U19" s="34">
        <f t="shared" si="1"/>
        <v>0</v>
      </c>
      <c r="V19" s="34">
        <f t="shared" si="1"/>
        <v>0</v>
      </c>
      <c r="W19" s="35">
        <f t="shared" si="1"/>
        <v>0</v>
      </c>
      <c r="X19" s="35">
        <f t="shared" si="1"/>
        <v>0</v>
      </c>
      <c r="Y19" s="15"/>
    </row>
    <row r="20" spans="1:25" ht="11.25" thickBot="1" x14ac:dyDescent="0.2">
      <c r="A20" s="5"/>
      <c r="B20" s="6" t="s">
        <v>23</v>
      </c>
      <c r="C20" s="36">
        <f>SUM(A19*C19)/1000</f>
        <v>0.04</v>
      </c>
      <c r="D20" s="36">
        <f>+(A19*D19)/1000</f>
        <v>0</v>
      </c>
      <c r="E20" s="36">
        <f>+(A19*E19)/1000</f>
        <v>8.9999999999999993E-3</v>
      </c>
      <c r="F20" s="36">
        <f>+(A19*F19)/1000</f>
        <v>7.0000000000000001E-3</v>
      </c>
      <c r="G20" s="36">
        <f>+(A19*G19)/1000</f>
        <v>8.9999999999999993E-3</v>
      </c>
      <c r="H20" s="36">
        <f>+(A19*H19)/1000</f>
        <v>1.7999999999999999E-2</v>
      </c>
      <c r="I20" s="36">
        <f>+(A19*I19)/1000</f>
        <v>0</v>
      </c>
      <c r="J20" s="36">
        <f>+(A19*J19)/1000</f>
        <v>0</v>
      </c>
      <c r="K20" s="36">
        <f>+(A19*K19)/1000</f>
        <v>0</v>
      </c>
      <c r="L20" s="36">
        <f>+(A19*L19)/1000</f>
        <v>8.9999999999999993E-3</v>
      </c>
      <c r="M20" s="36">
        <f>+(A19*M19)/1000</f>
        <v>0</v>
      </c>
      <c r="N20" s="36">
        <f>+(A19*N19)/1000</f>
        <v>0</v>
      </c>
      <c r="O20" s="36">
        <f>+(A19*O19)/1000</f>
        <v>0.1</v>
      </c>
      <c r="P20" s="36">
        <f>+(A19*P19)</f>
        <v>0.1</v>
      </c>
      <c r="Q20" s="36">
        <f>+(A19*Q19)/1000</f>
        <v>0.03</v>
      </c>
      <c r="R20" s="36">
        <f>+(A19*R19)/1000</f>
        <v>0</v>
      </c>
      <c r="S20" s="36">
        <f>+(A19*S19)/1000</f>
        <v>0</v>
      </c>
      <c r="T20" s="36">
        <f>+(A19*T19)/1000</f>
        <v>0</v>
      </c>
      <c r="U20" s="36">
        <f>+(A19*U19)/1000</f>
        <v>0</v>
      </c>
      <c r="V20" s="36">
        <f>+(A19*V19)/1000</f>
        <v>0</v>
      </c>
      <c r="W20" s="37">
        <f>+(A19*W19)/1000</f>
        <v>0</v>
      </c>
      <c r="X20" s="37">
        <f>+(A19*X19)/1000</f>
        <v>0</v>
      </c>
      <c r="Y20" s="15"/>
    </row>
    <row r="21" spans="1:25" x14ac:dyDescent="0.15">
      <c r="A21" s="116" t="s">
        <v>8</v>
      </c>
      <c r="B21" s="117"/>
      <c r="C21" s="38">
        <f>+C20+C18</f>
        <v>0.12</v>
      </c>
      <c r="D21" s="38">
        <f t="shared" ref="D21:X21" si="2">+D20+D18</f>
        <v>3.5000000000000003E-2</v>
      </c>
      <c r="E21" s="38">
        <f t="shared" si="2"/>
        <v>2.1999999999999999E-2</v>
      </c>
      <c r="F21" s="38">
        <f t="shared" si="2"/>
        <v>1.4E-2</v>
      </c>
      <c r="G21" s="38">
        <f t="shared" si="2"/>
        <v>8.9999999999999993E-3</v>
      </c>
      <c r="H21" s="38">
        <f t="shared" si="2"/>
        <v>1.7999999999999999E-2</v>
      </c>
      <c r="I21" s="38">
        <f t="shared" si="2"/>
        <v>3.0000000000000001E-3</v>
      </c>
      <c r="J21" s="38">
        <f t="shared" si="2"/>
        <v>7.0000000000000001E-3</v>
      </c>
      <c r="K21" s="38">
        <f t="shared" si="2"/>
        <v>0.05</v>
      </c>
      <c r="L21" s="38">
        <f t="shared" si="2"/>
        <v>8.9999999999999993E-3</v>
      </c>
      <c r="M21" s="38">
        <f t="shared" si="2"/>
        <v>4.4999999999999998E-2</v>
      </c>
      <c r="N21" s="38">
        <f t="shared" si="2"/>
        <v>0.03</v>
      </c>
      <c r="O21" s="38">
        <f t="shared" si="2"/>
        <v>0.1</v>
      </c>
      <c r="P21" s="38">
        <f t="shared" si="2"/>
        <v>0.1</v>
      </c>
      <c r="Q21" s="38">
        <f t="shared" si="2"/>
        <v>0.03</v>
      </c>
      <c r="R21" s="38">
        <f t="shared" si="2"/>
        <v>0.15</v>
      </c>
      <c r="S21" s="38">
        <f t="shared" si="2"/>
        <v>5.0000000000000001E-3</v>
      </c>
      <c r="T21" s="38">
        <f t="shared" si="2"/>
        <v>0.06</v>
      </c>
      <c r="U21" s="38">
        <f t="shared" si="2"/>
        <v>7.0000000000000007E-2</v>
      </c>
      <c r="V21" s="38">
        <f t="shared" si="2"/>
        <v>0</v>
      </c>
      <c r="W21" s="39">
        <f t="shared" si="2"/>
        <v>0</v>
      </c>
      <c r="X21" s="39">
        <f t="shared" si="2"/>
        <v>0</v>
      </c>
      <c r="Y21" s="15"/>
    </row>
    <row r="22" spans="1:25" x14ac:dyDescent="0.15">
      <c r="A22" s="109" t="s">
        <v>9</v>
      </c>
      <c r="B22" s="111"/>
      <c r="C22" s="40">
        <v>262</v>
      </c>
      <c r="D22" s="40">
        <v>390</v>
      </c>
      <c r="E22" s="40">
        <v>2948</v>
      </c>
      <c r="F22" s="40">
        <v>1650</v>
      </c>
      <c r="G22" s="40">
        <v>1290</v>
      </c>
      <c r="H22" s="40">
        <v>399</v>
      </c>
      <c r="I22" s="40">
        <v>198</v>
      </c>
      <c r="J22" s="40">
        <v>238</v>
      </c>
      <c r="K22" s="40">
        <v>208</v>
      </c>
      <c r="L22" s="40">
        <v>708</v>
      </c>
      <c r="M22" s="40">
        <v>2644</v>
      </c>
      <c r="N22" s="40">
        <v>154</v>
      </c>
      <c r="O22" s="40">
        <v>330</v>
      </c>
      <c r="P22" s="40">
        <v>57</v>
      </c>
      <c r="Q22" s="40">
        <v>227</v>
      </c>
      <c r="R22" s="40">
        <v>153</v>
      </c>
      <c r="S22" s="40">
        <v>147</v>
      </c>
      <c r="T22" s="40">
        <v>268</v>
      </c>
      <c r="U22" s="40">
        <v>348</v>
      </c>
      <c r="V22" s="40"/>
      <c r="W22" s="41"/>
      <c r="X22" s="41"/>
      <c r="Y22" s="15"/>
    </row>
    <row r="23" spans="1:25" x14ac:dyDescent="0.15">
      <c r="A23" s="7">
        <f>SUM(A17)</f>
        <v>1</v>
      </c>
      <c r="B23" s="8" t="s">
        <v>10</v>
      </c>
      <c r="C23" s="42">
        <f>SUM(C18*C22)</f>
        <v>20.96</v>
      </c>
      <c r="D23" s="42">
        <f>SUM(D18*D22)</f>
        <v>13.650000000000002</v>
      </c>
      <c r="E23" s="42">
        <f t="shared" ref="E23:X23" si="3">SUM(E18*E22)</f>
        <v>38.323999999999998</v>
      </c>
      <c r="F23" s="42">
        <f t="shared" si="3"/>
        <v>11.55</v>
      </c>
      <c r="G23" s="42">
        <f t="shared" si="3"/>
        <v>0</v>
      </c>
      <c r="H23" s="42">
        <f t="shared" si="3"/>
        <v>0</v>
      </c>
      <c r="I23" s="42">
        <f t="shared" si="3"/>
        <v>0.59399999999999997</v>
      </c>
      <c r="J23" s="42">
        <f t="shared" si="3"/>
        <v>1.6659999999999999</v>
      </c>
      <c r="K23" s="42">
        <f t="shared" si="3"/>
        <v>10.4</v>
      </c>
      <c r="L23" s="42">
        <f t="shared" si="3"/>
        <v>0</v>
      </c>
      <c r="M23" s="42">
        <f t="shared" si="3"/>
        <v>118.97999999999999</v>
      </c>
      <c r="N23" s="42">
        <f t="shared" si="3"/>
        <v>4.62</v>
      </c>
      <c r="O23" s="42">
        <f t="shared" si="3"/>
        <v>0</v>
      </c>
      <c r="P23" s="42">
        <f t="shared" si="3"/>
        <v>0</v>
      </c>
      <c r="Q23" s="42">
        <f t="shared" si="3"/>
        <v>0</v>
      </c>
      <c r="R23" s="42">
        <f t="shared" si="3"/>
        <v>22.95</v>
      </c>
      <c r="S23" s="42">
        <f t="shared" si="3"/>
        <v>0.73499999999999999</v>
      </c>
      <c r="T23" s="42">
        <f t="shared" si="3"/>
        <v>16.079999999999998</v>
      </c>
      <c r="U23" s="42">
        <f t="shared" si="3"/>
        <v>24.360000000000003</v>
      </c>
      <c r="V23" s="42">
        <f t="shared" si="3"/>
        <v>0</v>
      </c>
      <c r="W23" s="42">
        <f t="shared" si="3"/>
        <v>0</v>
      </c>
      <c r="X23" s="42">
        <f t="shared" si="3"/>
        <v>0</v>
      </c>
      <c r="Y23" s="43">
        <f>SUM(C23:X23)</f>
        <v>284.86899999999997</v>
      </c>
    </row>
    <row r="24" spans="1:25" x14ac:dyDescent="0.15">
      <c r="A24" s="7">
        <f>SUM(A19)</f>
        <v>1</v>
      </c>
      <c r="B24" s="8" t="s">
        <v>10</v>
      </c>
      <c r="C24" s="42">
        <f>SUM(C20*C22)</f>
        <v>10.48</v>
      </c>
      <c r="D24" s="42">
        <f>SUM(D20*D22)</f>
        <v>0</v>
      </c>
      <c r="E24" s="42">
        <f t="shared" ref="E24:X24" si="4">SUM(E20*E22)</f>
        <v>26.531999999999996</v>
      </c>
      <c r="F24" s="42">
        <f t="shared" si="4"/>
        <v>11.55</v>
      </c>
      <c r="G24" s="42">
        <f t="shared" si="4"/>
        <v>11.61</v>
      </c>
      <c r="H24" s="42">
        <f t="shared" si="4"/>
        <v>7.1819999999999995</v>
      </c>
      <c r="I24" s="42">
        <f t="shared" si="4"/>
        <v>0</v>
      </c>
      <c r="J24" s="42">
        <f t="shared" si="4"/>
        <v>0</v>
      </c>
      <c r="K24" s="42">
        <f t="shared" si="4"/>
        <v>0</v>
      </c>
      <c r="L24" s="42">
        <f t="shared" si="4"/>
        <v>6.3719999999999999</v>
      </c>
      <c r="M24" s="42">
        <f t="shared" si="4"/>
        <v>0</v>
      </c>
      <c r="N24" s="42">
        <f t="shared" si="4"/>
        <v>0</v>
      </c>
      <c r="O24" s="42">
        <f t="shared" si="4"/>
        <v>33</v>
      </c>
      <c r="P24" s="42">
        <f t="shared" si="4"/>
        <v>5.7</v>
      </c>
      <c r="Q24" s="42">
        <f t="shared" si="4"/>
        <v>6.81</v>
      </c>
      <c r="R24" s="42">
        <f t="shared" si="4"/>
        <v>0</v>
      </c>
      <c r="S24" s="42">
        <f t="shared" si="4"/>
        <v>0</v>
      </c>
      <c r="T24" s="42">
        <f t="shared" si="4"/>
        <v>0</v>
      </c>
      <c r="U24" s="42">
        <f t="shared" si="4"/>
        <v>0</v>
      </c>
      <c r="V24" s="42">
        <f t="shared" si="4"/>
        <v>0</v>
      </c>
      <c r="W24" s="42">
        <f t="shared" si="4"/>
        <v>0</v>
      </c>
      <c r="X24" s="42">
        <f t="shared" si="4"/>
        <v>0</v>
      </c>
      <c r="Y24" s="43">
        <f>SUM(C24:X24)</f>
        <v>119.236</v>
      </c>
    </row>
    <row r="25" spans="1:25" x14ac:dyDescent="0.15">
      <c r="A25" s="100" t="s">
        <v>11</v>
      </c>
      <c r="B25" s="101"/>
      <c r="C25" s="44">
        <f>SUM(C23:C24)</f>
        <v>31.44</v>
      </c>
      <c r="D25" s="44">
        <f t="shared" ref="D25:X25" si="5">+D21*D22</f>
        <v>13.650000000000002</v>
      </c>
      <c r="E25" s="44">
        <f t="shared" si="5"/>
        <v>64.855999999999995</v>
      </c>
      <c r="F25" s="44">
        <f t="shared" si="5"/>
        <v>23.1</v>
      </c>
      <c r="G25" s="44">
        <f t="shared" si="5"/>
        <v>11.61</v>
      </c>
      <c r="H25" s="44">
        <f t="shared" si="5"/>
        <v>7.1819999999999995</v>
      </c>
      <c r="I25" s="44">
        <f t="shared" si="5"/>
        <v>0.59399999999999997</v>
      </c>
      <c r="J25" s="44">
        <f t="shared" si="5"/>
        <v>1.6659999999999999</v>
      </c>
      <c r="K25" s="44">
        <f t="shared" si="5"/>
        <v>10.4</v>
      </c>
      <c r="L25" s="44">
        <f t="shared" si="5"/>
        <v>6.3719999999999999</v>
      </c>
      <c r="M25" s="44">
        <f t="shared" si="5"/>
        <v>118.97999999999999</v>
      </c>
      <c r="N25" s="44">
        <f t="shared" si="5"/>
        <v>4.62</v>
      </c>
      <c r="O25" s="44">
        <f t="shared" si="5"/>
        <v>33</v>
      </c>
      <c r="P25" s="44">
        <f t="shared" si="5"/>
        <v>5.7</v>
      </c>
      <c r="Q25" s="44">
        <f t="shared" si="5"/>
        <v>6.81</v>
      </c>
      <c r="R25" s="44">
        <f t="shared" si="5"/>
        <v>22.95</v>
      </c>
      <c r="S25" s="44">
        <f t="shared" si="5"/>
        <v>0.73499999999999999</v>
      </c>
      <c r="T25" s="44">
        <f t="shared" si="5"/>
        <v>16.079999999999998</v>
      </c>
      <c r="U25" s="44">
        <f t="shared" si="5"/>
        <v>24.360000000000003</v>
      </c>
      <c r="V25" s="44">
        <f t="shared" si="5"/>
        <v>0</v>
      </c>
      <c r="W25" s="45">
        <f t="shared" si="5"/>
        <v>0</v>
      </c>
      <c r="X25" s="45">
        <f t="shared" si="5"/>
        <v>0</v>
      </c>
      <c r="Y25" s="43">
        <f>SUM(C25:X25)</f>
        <v>404.10500000000002</v>
      </c>
    </row>
    <row r="26" spans="1:25" x14ac:dyDescent="0.1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7"/>
    </row>
    <row r="27" spans="1:25" s="49" customFormat="1" x14ac:dyDescent="0.1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7"/>
    </row>
    <row r="28" spans="1:25" x14ac:dyDescent="0.15">
      <c r="A28" s="118" t="s">
        <v>12</v>
      </c>
      <c r="B28" s="118"/>
      <c r="C28" s="50"/>
      <c r="H28" s="118" t="s">
        <v>13</v>
      </c>
      <c r="I28" s="118"/>
      <c r="J28" s="118"/>
      <c r="K28" s="118"/>
      <c r="P28" s="118" t="s">
        <v>14</v>
      </c>
      <c r="Q28" s="118"/>
      <c r="R28" s="118"/>
      <c r="S28" s="118"/>
    </row>
    <row r="31" spans="1:25" x14ac:dyDescent="0.15">
      <c r="B31" s="102" t="s">
        <v>0</v>
      </c>
      <c r="C31" s="102"/>
      <c r="D31" s="102"/>
      <c r="E31" s="102"/>
      <c r="F31" s="102"/>
      <c r="G31" s="102"/>
      <c r="H31" s="102"/>
      <c r="I31" s="102"/>
      <c r="J31" s="102"/>
      <c r="L31" s="10"/>
      <c r="M31" s="103" t="s">
        <v>1</v>
      </c>
      <c r="N31" s="103"/>
      <c r="O31" s="103"/>
      <c r="P31" s="103"/>
      <c r="Q31" s="103"/>
      <c r="R31" s="103" t="s">
        <v>15</v>
      </c>
      <c r="S31" s="103"/>
      <c r="T31" s="103"/>
      <c r="U31" s="103"/>
      <c r="V31" s="103"/>
    </row>
    <row r="32" spans="1:25" x14ac:dyDescent="0.15">
      <c r="B32" s="11" t="s">
        <v>3</v>
      </c>
      <c r="C32" s="12">
        <v>1</v>
      </c>
      <c r="D32" s="12">
        <v>1</v>
      </c>
      <c r="E32" s="13"/>
      <c r="F32" s="13"/>
      <c r="G32" s="13"/>
      <c r="H32" s="13"/>
      <c r="I32" s="13"/>
      <c r="J32" s="13"/>
      <c r="P32" s="104">
        <v>43027</v>
      </c>
      <c r="Q32" s="104"/>
      <c r="R32" s="104"/>
      <c r="S32" s="104"/>
      <c r="T32" s="13"/>
      <c r="U32" s="13"/>
      <c r="V32" s="13"/>
    </row>
    <row r="33" spans="1:25" x14ac:dyDescent="0.15">
      <c r="A33" s="105"/>
      <c r="B33" s="106"/>
      <c r="C33" s="109" t="s">
        <v>4</v>
      </c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1"/>
      <c r="W33" s="14"/>
      <c r="X33" s="14"/>
      <c r="Y33" s="15"/>
    </row>
    <row r="34" spans="1:25" ht="55.5" thickBot="1" x14ac:dyDescent="0.2">
      <c r="A34" s="107"/>
      <c r="B34" s="108"/>
      <c r="C34" s="16" t="s">
        <v>46</v>
      </c>
      <c r="D34" s="18" t="s">
        <v>54</v>
      </c>
      <c r="E34" s="18" t="s">
        <v>51</v>
      </c>
      <c r="F34" s="18" t="s">
        <v>60</v>
      </c>
      <c r="G34" s="18" t="s">
        <v>70</v>
      </c>
      <c r="H34" s="18" t="s">
        <v>53</v>
      </c>
      <c r="I34" s="18" t="s">
        <v>71</v>
      </c>
      <c r="J34" s="18" t="s">
        <v>76</v>
      </c>
      <c r="K34" s="18" t="s">
        <v>73</v>
      </c>
      <c r="L34" s="18" t="s">
        <v>69</v>
      </c>
      <c r="M34" s="18" t="s">
        <v>59</v>
      </c>
      <c r="N34" s="18" t="s">
        <v>80</v>
      </c>
      <c r="O34" s="18" t="s">
        <v>47</v>
      </c>
      <c r="P34" s="18"/>
      <c r="Q34" s="18"/>
      <c r="R34" s="18"/>
      <c r="S34" s="18"/>
      <c r="T34" s="18"/>
      <c r="U34" s="18"/>
      <c r="V34" s="17"/>
      <c r="W34" s="17"/>
      <c r="X34" s="17"/>
      <c r="Y34" s="15"/>
    </row>
    <row r="35" spans="1:25" ht="11.25" customHeight="1" x14ac:dyDescent="0.15">
      <c r="A35" s="112" t="s">
        <v>5</v>
      </c>
      <c r="B35" s="21" t="s">
        <v>49</v>
      </c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>
        <v>50</v>
      </c>
      <c r="N35" s="22"/>
      <c r="O35" s="22"/>
      <c r="P35" s="22"/>
      <c r="Q35" s="22"/>
      <c r="R35" s="22"/>
      <c r="S35" s="22"/>
      <c r="T35" s="22"/>
      <c r="U35" s="22"/>
      <c r="V35" s="23"/>
      <c r="W35" s="23"/>
      <c r="X35" s="23"/>
      <c r="Y35" s="15"/>
    </row>
    <row r="36" spans="1:25" x14ac:dyDescent="0.15">
      <c r="A36" s="113"/>
      <c r="B36" s="24" t="s">
        <v>119</v>
      </c>
      <c r="C36" s="25"/>
      <c r="D36" s="25">
        <v>5</v>
      </c>
      <c r="E36" s="25"/>
      <c r="F36" s="25"/>
      <c r="G36" s="25">
        <v>18</v>
      </c>
      <c r="H36" s="25">
        <v>25</v>
      </c>
      <c r="I36" s="25">
        <v>28</v>
      </c>
      <c r="J36" s="25"/>
      <c r="K36" s="25"/>
      <c r="L36" s="25">
        <v>0.1</v>
      </c>
      <c r="M36" s="25"/>
      <c r="N36" s="25"/>
      <c r="O36" s="25"/>
      <c r="P36" s="25"/>
      <c r="Q36" s="25"/>
      <c r="R36" s="25"/>
      <c r="S36" s="25"/>
      <c r="T36" s="25"/>
      <c r="U36" s="25"/>
      <c r="V36" s="26"/>
      <c r="W36" s="26"/>
      <c r="X36" s="26"/>
      <c r="Y36" s="15"/>
    </row>
    <row r="37" spans="1:25" x14ac:dyDescent="0.15">
      <c r="A37" s="113"/>
      <c r="B37" s="24" t="s">
        <v>51</v>
      </c>
      <c r="C37" s="25"/>
      <c r="D37" s="25"/>
      <c r="E37" s="25">
        <v>20</v>
      </c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6"/>
      <c r="W37" s="26"/>
      <c r="X37" s="26"/>
      <c r="Y37" s="15"/>
    </row>
    <row r="38" spans="1:25" ht="11.25" thickBot="1" x14ac:dyDescent="0.2">
      <c r="A38" s="114"/>
      <c r="B38" s="27" t="s">
        <v>46</v>
      </c>
      <c r="C38" s="28">
        <v>70</v>
      </c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9"/>
      <c r="W38" s="29"/>
      <c r="X38" s="29"/>
      <c r="Y38" s="15"/>
    </row>
    <row r="39" spans="1:25" ht="11.25" customHeight="1" x14ac:dyDescent="0.15">
      <c r="A39" s="112" t="s">
        <v>6</v>
      </c>
      <c r="B39" s="21" t="s">
        <v>72</v>
      </c>
      <c r="C39" s="22"/>
      <c r="D39" s="22"/>
      <c r="E39" s="22"/>
      <c r="F39" s="22">
        <v>5</v>
      </c>
      <c r="G39" s="22"/>
      <c r="H39" s="22">
        <v>120</v>
      </c>
      <c r="I39" s="22">
        <v>3</v>
      </c>
      <c r="J39" s="22">
        <v>20</v>
      </c>
      <c r="K39" s="22">
        <v>5</v>
      </c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3"/>
      <c r="W39" s="23"/>
      <c r="X39" s="23"/>
      <c r="Y39" s="15"/>
    </row>
    <row r="40" spans="1:25" x14ac:dyDescent="0.15">
      <c r="A40" s="113"/>
      <c r="B40" s="24" t="s">
        <v>82</v>
      </c>
      <c r="C40" s="25"/>
      <c r="D40" s="25">
        <v>15</v>
      </c>
      <c r="E40" s="25"/>
      <c r="F40" s="25"/>
      <c r="G40" s="25"/>
      <c r="H40" s="25"/>
      <c r="I40" s="25"/>
      <c r="J40" s="25"/>
      <c r="K40" s="25"/>
      <c r="L40" s="25"/>
      <c r="M40" s="25"/>
      <c r="N40" s="25">
        <v>50</v>
      </c>
      <c r="O40" s="25">
        <v>3</v>
      </c>
      <c r="P40" s="25"/>
      <c r="Q40" s="25"/>
      <c r="R40" s="25"/>
      <c r="S40" s="25"/>
      <c r="T40" s="25"/>
      <c r="U40" s="25"/>
      <c r="V40" s="26"/>
      <c r="W40" s="26"/>
      <c r="X40" s="26"/>
      <c r="Y40" s="15"/>
    </row>
    <row r="41" spans="1:25" x14ac:dyDescent="0.15">
      <c r="A41" s="113"/>
      <c r="B41" s="24" t="s">
        <v>46</v>
      </c>
      <c r="C41" s="25">
        <v>60</v>
      </c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6"/>
      <c r="W41" s="26"/>
      <c r="X41" s="26"/>
      <c r="Y41" s="15"/>
    </row>
    <row r="42" spans="1:25" ht="11.25" thickBot="1" x14ac:dyDescent="0.2">
      <c r="A42" s="114"/>
      <c r="B42" s="27" t="s">
        <v>51</v>
      </c>
      <c r="C42" s="28"/>
      <c r="D42" s="28"/>
      <c r="E42" s="28">
        <v>15</v>
      </c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9"/>
      <c r="W42" s="29"/>
      <c r="X42" s="29"/>
      <c r="Y42" s="15"/>
    </row>
    <row r="43" spans="1:25" ht="11.25" customHeight="1" x14ac:dyDescent="0.15">
      <c r="A43" s="112" t="s">
        <v>7</v>
      </c>
      <c r="B43" s="51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3"/>
      <c r="W43" s="53"/>
      <c r="X43" s="53"/>
      <c r="Y43" s="15"/>
    </row>
    <row r="44" spans="1:25" x14ac:dyDescent="0.15">
      <c r="A44" s="113"/>
      <c r="B44" s="5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55"/>
      <c r="W44" s="55"/>
      <c r="X44" s="55"/>
      <c r="Y44" s="15"/>
    </row>
    <row r="45" spans="1:25" x14ac:dyDescent="0.15">
      <c r="A45" s="113"/>
      <c r="B45" s="5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55"/>
      <c r="W45" s="55"/>
      <c r="X45" s="55"/>
      <c r="Y45" s="15"/>
    </row>
    <row r="46" spans="1:25" ht="11.25" thickBot="1" x14ac:dyDescent="0.2">
      <c r="A46" s="115"/>
      <c r="B46" s="56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8"/>
      <c r="W46" s="58"/>
      <c r="X46" s="58"/>
      <c r="Y46" s="15"/>
    </row>
    <row r="47" spans="1:25" ht="11.25" thickBot="1" x14ac:dyDescent="0.2">
      <c r="A47" s="1">
        <f>SUM(C32)</f>
        <v>1</v>
      </c>
      <c r="B47" s="2" t="s">
        <v>16</v>
      </c>
      <c r="C47" s="31">
        <f>SUM(C35:C38)</f>
        <v>70</v>
      </c>
      <c r="D47" s="31">
        <f t="shared" ref="D47:X47" si="6">SUM(D35:D38)</f>
        <v>5</v>
      </c>
      <c r="E47" s="31">
        <f t="shared" si="6"/>
        <v>20</v>
      </c>
      <c r="F47" s="31">
        <f t="shared" si="6"/>
        <v>0</v>
      </c>
      <c r="G47" s="31">
        <f t="shared" si="6"/>
        <v>18</v>
      </c>
      <c r="H47" s="31">
        <f t="shared" si="6"/>
        <v>25</v>
      </c>
      <c r="I47" s="31">
        <f t="shared" si="6"/>
        <v>28</v>
      </c>
      <c r="J47" s="31">
        <f t="shared" si="6"/>
        <v>0</v>
      </c>
      <c r="K47" s="31">
        <f t="shared" si="6"/>
        <v>0</v>
      </c>
      <c r="L47" s="31">
        <f t="shared" si="6"/>
        <v>0.1</v>
      </c>
      <c r="M47" s="31">
        <f t="shared" si="6"/>
        <v>50</v>
      </c>
      <c r="N47" s="31">
        <f t="shared" si="6"/>
        <v>0</v>
      </c>
      <c r="O47" s="31">
        <f t="shared" si="6"/>
        <v>0</v>
      </c>
      <c r="P47" s="31">
        <f t="shared" si="6"/>
        <v>0</v>
      </c>
      <c r="Q47" s="31">
        <f t="shared" si="6"/>
        <v>0</v>
      </c>
      <c r="R47" s="31">
        <f t="shared" si="6"/>
        <v>0</v>
      </c>
      <c r="S47" s="31">
        <f t="shared" si="6"/>
        <v>0</v>
      </c>
      <c r="T47" s="31">
        <f t="shared" si="6"/>
        <v>0</v>
      </c>
      <c r="U47" s="31">
        <f t="shared" si="6"/>
        <v>0</v>
      </c>
      <c r="V47" s="31">
        <f t="shared" si="6"/>
        <v>0</v>
      </c>
      <c r="W47" s="31">
        <f t="shared" si="6"/>
        <v>0</v>
      </c>
      <c r="X47" s="31">
        <f t="shared" si="6"/>
        <v>0</v>
      </c>
      <c r="Y47" s="15"/>
    </row>
    <row r="48" spans="1:25" x14ac:dyDescent="0.15">
      <c r="A48" s="3"/>
      <c r="B48" s="4" t="s">
        <v>17</v>
      </c>
      <c r="C48" s="33">
        <f>SUM(A47*C47)/1000</f>
        <v>7.0000000000000007E-2</v>
      </c>
      <c r="D48" s="33">
        <f>+(A47*D47)/1000</f>
        <v>5.0000000000000001E-3</v>
      </c>
      <c r="E48" s="33">
        <f>+(A47*E47)/1000</f>
        <v>0.02</v>
      </c>
      <c r="F48" s="33">
        <f>+(A47*F47)/1000</f>
        <v>0</v>
      </c>
      <c r="G48" s="33">
        <f>+(A47*G47)/1000</f>
        <v>1.7999999999999999E-2</v>
      </c>
      <c r="H48" s="33">
        <f>+(A47*H47)/1000</f>
        <v>2.5000000000000001E-2</v>
      </c>
      <c r="I48" s="33">
        <f>+(A47*I47)/1000</f>
        <v>2.8000000000000001E-2</v>
      </c>
      <c r="J48" s="33">
        <f>+(A47*J47)/1000</f>
        <v>0</v>
      </c>
      <c r="K48" s="33">
        <f>+(A47*K47)/1000</f>
        <v>0</v>
      </c>
      <c r="L48" s="33">
        <f>+(A47*L47)/1000</f>
        <v>1E-4</v>
      </c>
      <c r="M48" s="33">
        <f>+(A47*M47)/1000</f>
        <v>0.05</v>
      </c>
      <c r="N48" s="33">
        <f>+(A47*N47)/1000</f>
        <v>0</v>
      </c>
      <c r="O48" s="33">
        <f>+(A47*O47)/1000</f>
        <v>0</v>
      </c>
      <c r="P48" s="33">
        <f>+(A47*P47)/1000</f>
        <v>0</v>
      </c>
      <c r="Q48" s="33">
        <f>+(A47*Q47)/1000</f>
        <v>0</v>
      </c>
      <c r="R48" s="33">
        <f>+(A47*R47)/1000</f>
        <v>0</v>
      </c>
      <c r="S48" s="33">
        <f>+(A47*S47)/1000</f>
        <v>0</v>
      </c>
      <c r="T48" s="33">
        <f>+(A47*T47)/1000</f>
        <v>0</v>
      </c>
      <c r="U48" s="33">
        <f>+(A47*U47)/1000</f>
        <v>0</v>
      </c>
      <c r="V48" s="33">
        <f>+(A47*V47)/1000</f>
        <v>0</v>
      </c>
      <c r="W48" s="33">
        <f>+(A47*W47)/1000</f>
        <v>0</v>
      </c>
      <c r="X48" s="33">
        <f>+(A47*X47)/1000</f>
        <v>0</v>
      </c>
      <c r="Y48" s="15"/>
    </row>
    <row r="49" spans="1:25" x14ac:dyDescent="0.15">
      <c r="A49" s="1">
        <f>SUM(D32)</f>
        <v>1</v>
      </c>
      <c r="B49" s="4" t="s">
        <v>18</v>
      </c>
      <c r="C49" s="34">
        <f>SUM(C39:C42)</f>
        <v>60</v>
      </c>
      <c r="D49" s="34">
        <f t="shared" ref="D49:X49" si="7">SUM(D39:D42)</f>
        <v>15</v>
      </c>
      <c r="E49" s="34">
        <f t="shared" si="7"/>
        <v>15</v>
      </c>
      <c r="F49" s="34">
        <f t="shared" si="7"/>
        <v>5</v>
      </c>
      <c r="G49" s="34">
        <f t="shared" si="7"/>
        <v>0</v>
      </c>
      <c r="H49" s="34">
        <f t="shared" si="7"/>
        <v>120</v>
      </c>
      <c r="I49" s="34">
        <f t="shared" si="7"/>
        <v>3</v>
      </c>
      <c r="J49" s="34">
        <f t="shared" si="7"/>
        <v>20</v>
      </c>
      <c r="K49" s="34">
        <f t="shared" si="7"/>
        <v>5</v>
      </c>
      <c r="L49" s="34">
        <f t="shared" si="7"/>
        <v>0</v>
      </c>
      <c r="M49" s="34">
        <f t="shared" si="7"/>
        <v>0</v>
      </c>
      <c r="N49" s="34">
        <f t="shared" si="7"/>
        <v>50</v>
      </c>
      <c r="O49" s="34">
        <f t="shared" si="7"/>
        <v>3</v>
      </c>
      <c r="P49" s="34">
        <f t="shared" si="7"/>
        <v>0</v>
      </c>
      <c r="Q49" s="34">
        <f t="shared" si="7"/>
        <v>0</v>
      </c>
      <c r="R49" s="34">
        <f t="shared" si="7"/>
        <v>0</v>
      </c>
      <c r="S49" s="34">
        <f t="shared" si="7"/>
        <v>0</v>
      </c>
      <c r="T49" s="34">
        <f t="shared" si="7"/>
        <v>0</v>
      </c>
      <c r="U49" s="34">
        <f t="shared" si="7"/>
        <v>0</v>
      </c>
      <c r="V49" s="34">
        <f t="shared" si="7"/>
        <v>0</v>
      </c>
      <c r="W49" s="34">
        <f t="shared" si="7"/>
        <v>0</v>
      </c>
      <c r="X49" s="34">
        <f t="shared" si="7"/>
        <v>0</v>
      </c>
      <c r="Y49" s="15"/>
    </row>
    <row r="50" spans="1:25" ht="11.25" thickBot="1" x14ac:dyDescent="0.2">
      <c r="A50" s="5"/>
      <c r="B50" s="6" t="s">
        <v>19</v>
      </c>
      <c r="C50" s="36">
        <f>SUM(A49*C49)/1000</f>
        <v>0.06</v>
      </c>
      <c r="D50" s="36">
        <f>+(A49*D49)/1000</f>
        <v>1.4999999999999999E-2</v>
      </c>
      <c r="E50" s="36">
        <f>+(A49*E49)/1000</f>
        <v>1.4999999999999999E-2</v>
      </c>
      <c r="F50" s="36">
        <f>+(A49*F49)/1000</f>
        <v>5.0000000000000001E-3</v>
      </c>
      <c r="G50" s="36">
        <f>+(A49*G49)/1000</f>
        <v>0</v>
      </c>
      <c r="H50" s="36">
        <f>+(A49*H49)/1000</f>
        <v>0.12</v>
      </c>
      <c r="I50" s="36">
        <f>+(A49*I49)/1000</f>
        <v>3.0000000000000001E-3</v>
      </c>
      <c r="J50" s="36">
        <f>+(A49*J49)/1000</f>
        <v>0.02</v>
      </c>
      <c r="K50" s="36">
        <f>+(A49*K49)/1000</f>
        <v>5.0000000000000001E-3</v>
      </c>
      <c r="L50" s="36">
        <f>+(A49*L49)/1000</f>
        <v>0</v>
      </c>
      <c r="M50" s="36">
        <f>+(A49*M49)/1000</f>
        <v>0</v>
      </c>
      <c r="N50" s="36">
        <f>+(A49*N49)/1000</f>
        <v>0.05</v>
      </c>
      <c r="O50" s="36">
        <f>+(A49*O49)/1000</f>
        <v>3.0000000000000001E-3</v>
      </c>
      <c r="P50" s="36">
        <f>+(A49*P49)/1000</f>
        <v>0</v>
      </c>
      <c r="Q50" s="36">
        <f>+(A49*Q49)/1000</f>
        <v>0</v>
      </c>
      <c r="R50" s="36">
        <f>+(A49*R49)/1000</f>
        <v>0</v>
      </c>
      <c r="S50" s="36">
        <f>+(A49*S49)/1000</f>
        <v>0</v>
      </c>
      <c r="T50" s="36">
        <f>+(A49*T49)/1000</f>
        <v>0</v>
      </c>
      <c r="U50" s="36">
        <f>+(A49*U49)/1000</f>
        <v>0</v>
      </c>
      <c r="V50" s="37">
        <f>+(A49*V49)/1000</f>
        <v>0</v>
      </c>
      <c r="W50" s="37">
        <f>+(A49*W49)/1000</f>
        <v>0</v>
      </c>
      <c r="X50" s="37">
        <f>+(A49*X49)/1000</f>
        <v>0</v>
      </c>
      <c r="Y50" s="15"/>
    </row>
    <row r="51" spans="1:25" x14ac:dyDescent="0.15">
      <c r="A51" s="116" t="s">
        <v>8</v>
      </c>
      <c r="B51" s="117"/>
      <c r="C51" s="38">
        <f>+C50+C48</f>
        <v>0.13</v>
      </c>
      <c r="D51" s="38">
        <f t="shared" ref="D51:X51" si="8">+D50+D48</f>
        <v>0.02</v>
      </c>
      <c r="E51" s="38">
        <f t="shared" si="8"/>
        <v>3.5000000000000003E-2</v>
      </c>
      <c r="F51" s="38">
        <f t="shared" si="8"/>
        <v>5.0000000000000001E-3</v>
      </c>
      <c r="G51" s="38">
        <f t="shared" si="8"/>
        <v>1.7999999999999999E-2</v>
      </c>
      <c r="H51" s="38">
        <f t="shared" si="8"/>
        <v>0.14499999999999999</v>
      </c>
      <c r="I51" s="38">
        <f t="shared" si="8"/>
        <v>3.1E-2</v>
      </c>
      <c r="J51" s="38">
        <f t="shared" si="8"/>
        <v>0.02</v>
      </c>
      <c r="K51" s="38">
        <f t="shared" si="8"/>
        <v>5.0000000000000001E-3</v>
      </c>
      <c r="L51" s="38">
        <f t="shared" si="8"/>
        <v>1E-4</v>
      </c>
      <c r="M51" s="38">
        <f t="shared" si="8"/>
        <v>0.05</v>
      </c>
      <c r="N51" s="38">
        <f t="shared" si="8"/>
        <v>0.05</v>
      </c>
      <c r="O51" s="38">
        <f t="shared" si="8"/>
        <v>3.0000000000000001E-3</v>
      </c>
      <c r="P51" s="38">
        <f t="shared" si="8"/>
        <v>0</v>
      </c>
      <c r="Q51" s="38">
        <f t="shared" si="8"/>
        <v>0</v>
      </c>
      <c r="R51" s="38">
        <f t="shared" si="8"/>
        <v>0</v>
      </c>
      <c r="S51" s="38">
        <f t="shared" si="8"/>
        <v>0</v>
      </c>
      <c r="T51" s="38">
        <f t="shared" si="8"/>
        <v>0</v>
      </c>
      <c r="U51" s="38">
        <f t="shared" si="8"/>
        <v>0</v>
      </c>
      <c r="V51" s="39">
        <f t="shared" si="8"/>
        <v>0</v>
      </c>
      <c r="W51" s="39">
        <f t="shared" si="8"/>
        <v>0</v>
      </c>
      <c r="X51" s="39">
        <f t="shared" si="8"/>
        <v>0</v>
      </c>
      <c r="Y51" s="15"/>
    </row>
    <row r="52" spans="1:25" x14ac:dyDescent="0.15">
      <c r="A52" s="109" t="s">
        <v>9</v>
      </c>
      <c r="B52" s="111"/>
      <c r="C52" s="40">
        <v>262</v>
      </c>
      <c r="D52" s="40">
        <v>608</v>
      </c>
      <c r="E52" s="40">
        <v>1650</v>
      </c>
      <c r="F52" s="40">
        <v>2948</v>
      </c>
      <c r="G52" s="40">
        <v>399</v>
      </c>
      <c r="H52" s="40">
        <v>330</v>
      </c>
      <c r="I52" s="40">
        <v>227</v>
      </c>
      <c r="J52" s="40">
        <v>235</v>
      </c>
      <c r="K52" s="40">
        <v>708</v>
      </c>
      <c r="L52" s="40">
        <v>57</v>
      </c>
      <c r="M52" s="40">
        <v>350</v>
      </c>
      <c r="N52" s="40">
        <v>268</v>
      </c>
      <c r="O52" s="40">
        <v>147</v>
      </c>
      <c r="P52" s="40"/>
      <c r="Q52" s="40"/>
      <c r="R52" s="40"/>
      <c r="S52" s="40"/>
      <c r="T52" s="40"/>
      <c r="U52" s="40"/>
      <c r="V52" s="41"/>
      <c r="W52" s="41"/>
      <c r="X52" s="41"/>
      <c r="Y52" s="15"/>
    </row>
    <row r="53" spans="1:25" x14ac:dyDescent="0.15">
      <c r="A53" s="7">
        <f>SUM(A47)</f>
        <v>1</v>
      </c>
      <c r="B53" s="8" t="s">
        <v>10</v>
      </c>
      <c r="C53" s="42">
        <f>SUM(C48*C52)</f>
        <v>18.340000000000003</v>
      </c>
      <c r="D53" s="42">
        <f>SUM(D48*D52)</f>
        <v>3.04</v>
      </c>
      <c r="E53" s="42">
        <f t="shared" ref="E53:X53" si="9">SUM(E48*E52)</f>
        <v>33</v>
      </c>
      <c r="F53" s="42">
        <f t="shared" si="9"/>
        <v>0</v>
      </c>
      <c r="G53" s="42">
        <f t="shared" si="9"/>
        <v>7.1819999999999995</v>
      </c>
      <c r="H53" s="42">
        <f t="shared" si="9"/>
        <v>8.25</v>
      </c>
      <c r="I53" s="42">
        <f t="shared" si="9"/>
        <v>6.3559999999999999</v>
      </c>
      <c r="J53" s="42">
        <f t="shared" si="9"/>
        <v>0</v>
      </c>
      <c r="K53" s="42">
        <f t="shared" si="9"/>
        <v>0</v>
      </c>
      <c r="L53" s="42">
        <f t="shared" si="9"/>
        <v>5.7000000000000002E-3</v>
      </c>
      <c r="M53" s="42">
        <f t="shared" si="9"/>
        <v>17.5</v>
      </c>
      <c r="N53" s="42">
        <f t="shared" si="9"/>
        <v>0</v>
      </c>
      <c r="O53" s="42">
        <f t="shared" si="9"/>
        <v>0</v>
      </c>
      <c r="P53" s="42">
        <f t="shared" si="9"/>
        <v>0</v>
      </c>
      <c r="Q53" s="42">
        <f t="shared" si="9"/>
        <v>0</v>
      </c>
      <c r="R53" s="42">
        <f t="shared" si="9"/>
        <v>0</v>
      </c>
      <c r="S53" s="42">
        <f t="shared" si="9"/>
        <v>0</v>
      </c>
      <c r="T53" s="42">
        <f t="shared" si="9"/>
        <v>0</v>
      </c>
      <c r="U53" s="42">
        <f t="shared" si="9"/>
        <v>0</v>
      </c>
      <c r="V53" s="42">
        <f t="shared" si="9"/>
        <v>0</v>
      </c>
      <c r="W53" s="42">
        <f t="shared" si="9"/>
        <v>0</v>
      </c>
      <c r="X53" s="42">
        <f t="shared" si="9"/>
        <v>0</v>
      </c>
      <c r="Y53" s="43">
        <f>SUM(C53:X53)</f>
        <v>93.673700000000011</v>
      </c>
    </row>
    <row r="54" spans="1:25" x14ac:dyDescent="0.15">
      <c r="A54" s="7">
        <f>SUM(A49)</f>
        <v>1</v>
      </c>
      <c r="B54" s="8" t="s">
        <v>10</v>
      </c>
      <c r="C54" s="42">
        <f>SUM(C50*C52)</f>
        <v>15.719999999999999</v>
      </c>
      <c r="D54" s="42">
        <f>SUM(D50*D52)</f>
        <v>9.1199999999999992</v>
      </c>
      <c r="E54" s="42">
        <f t="shared" ref="E54:X54" si="10">SUM(E50*E52)</f>
        <v>24.75</v>
      </c>
      <c r="F54" s="42">
        <f t="shared" si="10"/>
        <v>14.74</v>
      </c>
      <c r="G54" s="42">
        <f t="shared" si="10"/>
        <v>0</v>
      </c>
      <c r="H54" s="42">
        <f t="shared" si="10"/>
        <v>39.6</v>
      </c>
      <c r="I54" s="42">
        <f t="shared" si="10"/>
        <v>0.68100000000000005</v>
      </c>
      <c r="J54" s="42">
        <f t="shared" si="10"/>
        <v>4.7</v>
      </c>
      <c r="K54" s="42">
        <f t="shared" si="10"/>
        <v>3.54</v>
      </c>
      <c r="L54" s="42">
        <f t="shared" si="10"/>
        <v>0</v>
      </c>
      <c r="M54" s="42">
        <f t="shared" si="10"/>
        <v>0</v>
      </c>
      <c r="N54" s="42">
        <f t="shared" si="10"/>
        <v>13.4</v>
      </c>
      <c r="O54" s="42">
        <f t="shared" si="10"/>
        <v>0.441</v>
      </c>
      <c r="P54" s="42">
        <f t="shared" si="10"/>
        <v>0</v>
      </c>
      <c r="Q54" s="42">
        <f t="shared" si="10"/>
        <v>0</v>
      </c>
      <c r="R54" s="42">
        <f t="shared" si="10"/>
        <v>0</v>
      </c>
      <c r="S54" s="42">
        <f t="shared" si="10"/>
        <v>0</v>
      </c>
      <c r="T54" s="42">
        <f t="shared" si="10"/>
        <v>0</v>
      </c>
      <c r="U54" s="42">
        <f t="shared" si="10"/>
        <v>0</v>
      </c>
      <c r="V54" s="42">
        <f t="shared" si="10"/>
        <v>0</v>
      </c>
      <c r="W54" s="42">
        <f t="shared" si="10"/>
        <v>0</v>
      </c>
      <c r="X54" s="42">
        <f t="shared" si="10"/>
        <v>0</v>
      </c>
      <c r="Y54" s="43">
        <f>SUM(C54:X54)</f>
        <v>126.69200000000002</v>
      </c>
    </row>
    <row r="55" spans="1:25" x14ac:dyDescent="0.15">
      <c r="A55" s="100" t="s">
        <v>11</v>
      </c>
      <c r="B55" s="101"/>
      <c r="C55" s="44">
        <f>SUM(C53:C54)</f>
        <v>34.06</v>
      </c>
      <c r="D55" s="44">
        <f t="shared" ref="D55:X55" si="11">+D51*D52</f>
        <v>12.16</v>
      </c>
      <c r="E55" s="44">
        <f t="shared" si="11"/>
        <v>57.750000000000007</v>
      </c>
      <c r="F55" s="44">
        <f t="shared" si="11"/>
        <v>14.74</v>
      </c>
      <c r="G55" s="44">
        <f t="shared" si="11"/>
        <v>7.1819999999999995</v>
      </c>
      <c r="H55" s="44">
        <f t="shared" si="11"/>
        <v>47.849999999999994</v>
      </c>
      <c r="I55" s="44">
        <f t="shared" si="11"/>
        <v>7.0369999999999999</v>
      </c>
      <c r="J55" s="44">
        <f t="shared" si="11"/>
        <v>4.7</v>
      </c>
      <c r="K55" s="44">
        <f t="shared" si="11"/>
        <v>3.54</v>
      </c>
      <c r="L55" s="44">
        <f t="shared" si="11"/>
        <v>5.7000000000000002E-3</v>
      </c>
      <c r="M55" s="44">
        <f t="shared" si="11"/>
        <v>17.5</v>
      </c>
      <c r="N55" s="44">
        <f t="shared" si="11"/>
        <v>13.4</v>
      </c>
      <c r="O55" s="44">
        <f t="shared" si="11"/>
        <v>0.441</v>
      </c>
      <c r="P55" s="44">
        <f t="shared" si="11"/>
        <v>0</v>
      </c>
      <c r="Q55" s="44">
        <f t="shared" si="11"/>
        <v>0</v>
      </c>
      <c r="R55" s="44">
        <f t="shared" si="11"/>
        <v>0</v>
      </c>
      <c r="S55" s="44">
        <f t="shared" si="11"/>
        <v>0</v>
      </c>
      <c r="T55" s="44">
        <f t="shared" si="11"/>
        <v>0</v>
      </c>
      <c r="U55" s="44">
        <f t="shared" si="11"/>
        <v>0</v>
      </c>
      <c r="V55" s="45">
        <f t="shared" si="11"/>
        <v>0</v>
      </c>
      <c r="W55" s="45">
        <f t="shared" si="11"/>
        <v>0</v>
      </c>
      <c r="X55" s="45">
        <f t="shared" si="11"/>
        <v>0</v>
      </c>
      <c r="Y55" s="43">
        <f>SUM(C55:X55)</f>
        <v>220.36569999999998</v>
      </c>
    </row>
    <row r="56" spans="1:25" x14ac:dyDescent="0.1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7"/>
    </row>
    <row r="57" spans="1:25" x14ac:dyDescent="0.1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7"/>
    </row>
    <row r="58" spans="1:25" x14ac:dyDescent="0.15">
      <c r="A58" s="118" t="s">
        <v>12</v>
      </c>
      <c r="B58" s="118"/>
      <c r="C58" s="50"/>
      <c r="H58" s="118" t="s">
        <v>13</v>
      </c>
      <c r="I58" s="118"/>
      <c r="J58" s="118"/>
      <c r="K58" s="118"/>
      <c r="P58" s="118" t="s">
        <v>14</v>
      </c>
      <c r="Q58" s="118"/>
      <c r="R58" s="118"/>
      <c r="S58" s="118"/>
    </row>
  </sheetData>
  <mergeCells count="30">
    <mergeCell ref="A25:B25"/>
    <mergeCell ref="B1:J1"/>
    <mergeCell ref="M1:Q1"/>
    <mergeCell ref="R1:V1"/>
    <mergeCell ref="P2:S2"/>
    <mergeCell ref="A3:B4"/>
    <mergeCell ref="C3:V3"/>
    <mergeCell ref="A5:A8"/>
    <mergeCell ref="A9:A12"/>
    <mergeCell ref="A13:A16"/>
    <mergeCell ref="A21:B21"/>
    <mergeCell ref="A22:B22"/>
    <mergeCell ref="A28:B28"/>
    <mergeCell ref="H28:K28"/>
    <mergeCell ref="P28:S28"/>
    <mergeCell ref="B31:J31"/>
    <mergeCell ref="M31:Q31"/>
    <mergeCell ref="R31:V31"/>
    <mergeCell ref="P58:S58"/>
    <mergeCell ref="P32:S32"/>
    <mergeCell ref="A33:B34"/>
    <mergeCell ref="C33:V33"/>
    <mergeCell ref="A35:A38"/>
    <mergeCell ref="A39:A42"/>
    <mergeCell ref="A43:A46"/>
    <mergeCell ref="A51:B51"/>
    <mergeCell ref="A52:B52"/>
    <mergeCell ref="A55:B55"/>
    <mergeCell ref="A58:B58"/>
    <mergeCell ref="H58:K5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8"/>
  <sheetViews>
    <sheetView workbookViewId="0">
      <selection activeCell="F37" sqref="F37"/>
    </sheetView>
  </sheetViews>
  <sheetFormatPr defaultRowHeight="10.5" x14ac:dyDescent="0.15"/>
  <cols>
    <col min="1" max="1" width="3.140625" style="9" customWidth="1"/>
    <col min="2" max="2" width="16.140625" style="9" customWidth="1"/>
    <col min="3" max="21" width="5" style="9" customWidth="1"/>
    <col min="22" max="24" width="6" style="9" customWidth="1"/>
    <col min="25" max="256" width="9.140625" style="9"/>
    <col min="257" max="257" width="3.85546875" style="9" customWidth="1"/>
    <col min="258" max="258" width="15.42578125" style="9" customWidth="1"/>
    <col min="259" max="280" width="4.140625" style="9" customWidth="1"/>
    <col min="281" max="512" width="9.140625" style="9"/>
    <col min="513" max="513" width="3.85546875" style="9" customWidth="1"/>
    <col min="514" max="514" width="15.42578125" style="9" customWidth="1"/>
    <col min="515" max="536" width="4.140625" style="9" customWidth="1"/>
    <col min="537" max="768" width="9.140625" style="9"/>
    <col min="769" max="769" width="3.85546875" style="9" customWidth="1"/>
    <col min="770" max="770" width="15.42578125" style="9" customWidth="1"/>
    <col min="771" max="792" width="4.140625" style="9" customWidth="1"/>
    <col min="793" max="1024" width="9.140625" style="9"/>
    <col min="1025" max="1025" width="3.85546875" style="9" customWidth="1"/>
    <col min="1026" max="1026" width="15.42578125" style="9" customWidth="1"/>
    <col min="1027" max="1048" width="4.140625" style="9" customWidth="1"/>
    <col min="1049" max="1280" width="9.140625" style="9"/>
    <col min="1281" max="1281" width="3.85546875" style="9" customWidth="1"/>
    <col min="1282" max="1282" width="15.42578125" style="9" customWidth="1"/>
    <col min="1283" max="1304" width="4.140625" style="9" customWidth="1"/>
    <col min="1305" max="1536" width="9.140625" style="9"/>
    <col min="1537" max="1537" width="3.85546875" style="9" customWidth="1"/>
    <col min="1538" max="1538" width="15.42578125" style="9" customWidth="1"/>
    <col min="1539" max="1560" width="4.140625" style="9" customWidth="1"/>
    <col min="1561" max="1792" width="9.140625" style="9"/>
    <col min="1793" max="1793" width="3.85546875" style="9" customWidth="1"/>
    <col min="1794" max="1794" width="15.42578125" style="9" customWidth="1"/>
    <col min="1795" max="1816" width="4.140625" style="9" customWidth="1"/>
    <col min="1817" max="2048" width="9.140625" style="9"/>
    <col min="2049" max="2049" width="3.85546875" style="9" customWidth="1"/>
    <col min="2050" max="2050" width="15.42578125" style="9" customWidth="1"/>
    <col min="2051" max="2072" width="4.140625" style="9" customWidth="1"/>
    <col min="2073" max="2304" width="9.140625" style="9"/>
    <col min="2305" max="2305" width="3.85546875" style="9" customWidth="1"/>
    <col min="2306" max="2306" width="15.42578125" style="9" customWidth="1"/>
    <col min="2307" max="2328" width="4.140625" style="9" customWidth="1"/>
    <col min="2329" max="2560" width="9.140625" style="9"/>
    <col min="2561" max="2561" width="3.85546875" style="9" customWidth="1"/>
    <col min="2562" max="2562" width="15.42578125" style="9" customWidth="1"/>
    <col min="2563" max="2584" width="4.140625" style="9" customWidth="1"/>
    <col min="2585" max="2816" width="9.140625" style="9"/>
    <col min="2817" max="2817" width="3.85546875" style="9" customWidth="1"/>
    <col min="2818" max="2818" width="15.42578125" style="9" customWidth="1"/>
    <col min="2819" max="2840" width="4.140625" style="9" customWidth="1"/>
    <col min="2841" max="3072" width="9.140625" style="9"/>
    <col min="3073" max="3073" width="3.85546875" style="9" customWidth="1"/>
    <col min="3074" max="3074" width="15.42578125" style="9" customWidth="1"/>
    <col min="3075" max="3096" width="4.140625" style="9" customWidth="1"/>
    <col min="3097" max="3328" width="9.140625" style="9"/>
    <col min="3329" max="3329" width="3.85546875" style="9" customWidth="1"/>
    <col min="3330" max="3330" width="15.42578125" style="9" customWidth="1"/>
    <col min="3331" max="3352" width="4.140625" style="9" customWidth="1"/>
    <col min="3353" max="3584" width="9.140625" style="9"/>
    <col min="3585" max="3585" width="3.85546875" style="9" customWidth="1"/>
    <col min="3586" max="3586" width="15.42578125" style="9" customWidth="1"/>
    <col min="3587" max="3608" width="4.140625" style="9" customWidth="1"/>
    <col min="3609" max="3840" width="9.140625" style="9"/>
    <col min="3841" max="3841" width="3.85546875" style="9" customWidth="1"/>
    <col min="3842" max="3842" width="15.42578125" style="9" customWidth="1"/>
    <col min="3843" max="3864" width="4.140625" style="9" customWidth="1"/>
    <col min="3865" max="4096" width="9.140625" style="9"/>
    <col min="4097" max="4097" width="3.85546875" style="9" customWidth="1"/>
    <col min="4098" max="4098" width="15.42578125" style="9" customWidth="1"/>
    <col min="4099" max="4120" width="4.140625" style="9" customWidth="1"/>
    <col min="4121" max="4352" width="9.140625" style="9"/>
    <col min="4353" max="4353" width="3.85546875" style="9" customWidth="1"/>
    <col min="4354" max="4354" width="15.42578125" style="9" customWidth="1"/>
    <col min="4355" max="4376" width="4.140625" style="9" customWidth="1"/>
    <col min="4377" max="4608" width="9.140625" style="9"/>
    <col min="4609" max="4609" width="3.85546875" style="9" customWidth="1"/>
    <col min="4610" max="4610" width="15.42578125" style="9" customWidth="1"/>
    <col min="4611" max="4632" width="4.140625" style="9" customWidth="1"/>
    <col min="4633" max="4864" width="9.140625" style="9"/>
    <col min="4865" max="4865" width="3.85546875" style="9" customWidth="1"/>
    <col min="4866" max="4866" width="15.42578125" style="9" customWidth="1"/>
    <col min="4867" max="4888" width="4.140625" style="9" customWidth="1"/>
    <col min="4889" max="5120" width="9.140625" style="9"/>
    <col min="5121" max="5121" width="3.85546875" style="9" customWidth="1"/>
    <col min="5122" max="5122" width="15.42578125" style="9" customWidth="1"/>
    <col min="5123" max="5144" width="4.140625" style="9" customWidth="1"/>
    <col min="5145" max="5376" width="9.140625" style="9"/>
    <col min="5377" max="5377" width="3.85546875" style="9" customWidth="1"/>
    <col min="5378" max="5378" width="15.42578125" style="9" customWidth="1"/>
    <col min="5379" max="5400" width="4.140625" style="9" customWidth="1"/>
    <col min="5401" max="5632" width="9.140625" style="9"/>
    <col min="5633" max="5633" width="3.85546875" style="9" customWidth="1"/>
    <col min="5634" max="5634" width="15.42578125" style="9" customWidth="1"/>
    <col min="5635" max="5656" width="4.140625" style="9" customWidth="1"/>
    <col min="5657" max="5888" width="9.140625" style="9"/>
    <col min="5889" max="5889" width="3.85546875" style="9" customWidth="1"/>
    <col min="5890" max="5890" width="15.42578125" style="9" customWidth="1"/>
    <col min="5891" max="5912" width="4.140625" style="9" customWidth="1"/>
    <col min="5913" max="6144" width="9.140625" style="9"/>
    <col min="6145" max="6145" width="3.85546875" style="9" customWidth="1"/>
    <col min="6146" max="6146" width="15.42578125" style="9" customWidth="1"/>
    <col min="6147" max="6168" width="4.140625" style="9" customWidth="1"/>
    <col min="6169" max="6400" width="9.140625" style="9"/>
    <col min="6401" max="6401" width="3.85546875" style="9" customWidth="1"/>
    <col min="6402" max="6402" width="15.42578125" style="9" customWidth="1"/>
    <col min="6403" max="6424" width="4.140625" style="9" customWidth="1"/>
    <col min="6425" max="6656" width="9.140625" style="9"/>
    <col min="6657" max="6657" width="3.85546875" style="9" customWidth="1"/>
    <col min="6658" max="6658" width="15.42578125" style="9" customWidth="1"/>
    <col min="6659" max="6680" width="4.140625" style="9" customWidth="1"/>
    <col min="6681" max="6912" width="9.140625" style="9"/>
    <col min="6913" max="6913" width="3.85546875" style="9" customWidth="1"/>
    <col min="6914" max="6914" width="15.42578125" style="9" customWidth="1"/>
    <col min="6915" max="6936" width="4.140625" style="9" customWidth="1"/>
    <col min="6937" max="7168" width="9.140625" style="9"/>
    <col min="7169" max="7169" width="3.85546875" style="9" customWidth="1"/>
    <col min="7170" max="7170" width="15.42578125" style="9" customWidth="1"/>
    <col min="7171" max="7192" width="4.140625" style="9" customWidth="1"/>
    <col min="7193" max="7424" width="9.140625" style="9"/>
    <col min="7425" max="7425" width="3.85546875" style="9" customWidth="1"/>
    <col min="7426" max="7426" width="15.42578125" style="9" customWidth="1"/>
    <col min="7427" max="7448" width="4.140625" style="9" customWidth="1"/>
    <col min="7449" max="7680" width="9.140625" style="9"/>
    <col min="7681" max="7681" width="3.85546875" style="9" customWidth="1"/>
    <col min="7682" max="7682" width="15.42578125" style="9" customWidth="1"/>
    <col min="7683" max="7704" width="4.140625" style="9" customWidth="1"/>
    <col min="7705" max="7936" width="9.140625" style="9"/>
    <col min="7937" max="7937" width="3.85546875" style="9" customWidth="1"/>
    <col min="7938" max="7938" width="15.42578125" style="9" customWidth="1"/>
    <col min="7939" max="7960" width="4.140625" style="9" customWidth="1"/>
    <col min="7961" max="8192" width="9.140625" style="9"/>
    <col min="8193" max="8193" width="3.85546875" style="9" customWidth="1"/>
    <col min="8194" max="8194" width="15.42578125" style="9" customWidth="1"/>
    <col min="8195" max="8216" width="4.140625" style="9" customWidth="1"/>
    <col min="8217" max="8448" width="9.140625" style="9"/>
    <col min="8449" max="8449" width="3.85546875" style="9" customWidth="1"/>
    <col min="8450" max="8450" width="15.42578125" style="9" customWidth="1"/>
    <col min="8451" max="8472" width="4.140625" style="9" customWidth="1"/>
    <col min="8473" max="8704" width="9.140625" style="9"/>
    <col min="8705" max="8705" width="3.85546875" style="9" customWidth="1"/>
    <col min="8706" max="8706" width="15.42578125" style="9" customWidth="1"/>
    <col min="8707" max="8728" width="4.140625" style="9" customWidth="1"/>
    <col min="8729" max="8960" width="9.140625" style="9"/>
    <col min="8961" max="8961" width="3.85546875" style="9" customWidth="1"/>
    <col min="8962" max="8962" width="15.42578125" style="9" customWidth="1"/>
    <col min="8963" max="8984" width="4.140625" style="9" customWidth="1"/>
    <col min="8985" max="9216" width="9.140625" style="9"/>
    <col min="9217" max="9217" width="3.85546875" style="9" customWidth="1"/>
    <col min="9218" max="9218" width="15.42578125" style="9" customWidth="1"/>
    <col min="9219" max="9240" width="4.140625" style="9" customWidth="1"/>
    <col min="9241" max="9472" width="9.140625" style="9"/>
    <col min="9473" max="9473" width="3.85546875" style="9" customWidth="1"/>
    <col min="9474" max="9474" width="15.42578125" style="9" customWidth="1"/>
    <col min="9475" max="9496" width="4.140625" style="9" customWidth="1"/>
    <col min="9497" max="9728" width="9.140625" style="9"/>
    <col min="9729" max="9729" width="3.85546875" style="9" customWidth="1"/>
    <col min="9730" max="9730" width="15.42578125" style="9" customWidth="1"/>
    <col min="9731" max="9752" width="4.140625" style="9" customWidth="1"/>
    <col min="9753" max="9984" width="9.140625" style="9"/>
    <col min="9985" max="9985" width="3.85546875" style="9" customWidth="1"/>
    <col min="9986" max="9986" width="15.42578125" style="9" customWidth="1"/>
    <col min="9987" max="10008" width="4.140625" style="9" customWidth="1"/>
    <col min="10009" max="10240" width="9.140625" style="9"/>
    <col min="10241" max="10241" width="3.85546875" style="9" customWidth="1"/>
    <col min="10242" max="10242" width="15.42578125" style="9" customWidth="1"/>
    <col min="10243" max="10264" width="4.140625" style="9" customWidth="1"/>
    <col min="10265" max="10496" width="9.140625" style="9"/>
    <col min="10497" max="10497" width="3.85546875" style="9" customWidth="1"/>
    <col min="10498" max="10498" width="15.42578125" style="9" customWidth="1"/>
    <col min="10499" max="10520" width="4.140625" style="9" customWidth="1"/>
    <col min="10521" max="10752" width="9.140625" style="9"/>
    <col min="10753" max="10753" width="3.85546875" style="9" customWidth="1"/>
    <col min="10754" max="10754" width="15.42578125" style="9" customWidth="1"/>
    <col min="10755" max="10776" width="4.140625" style="9" customWidth="1"/>
    <col min="10777" max="11008" width="9.140625" style="9"/>
    <col min="11009" max="11009" width="3.85546875" style="9" customWidth="1"/>
    <col min="11010" max="11010" width="15.42578125" style="9" customWidth="1"/>
    <col min="11011" max="11032" width="4.140625" style="9" customWidth="1"/>
    <col min="11033" max="11264" width="9.140625" style="9"/>
    <col min="11265" max="11265" width="3.85546875" style="9" customWidth="1"/>
    <col min="11266" max="11266" width="15.42578125" style="9" customWidth="1"/>
    <col min="11267" max="11288" width="4.140625" style="9" customWidth="1"/>
    <col min="11289" max="11520" width="9.140625" style="9"/>
    <col min="11521" max="11521" width="3.85546875" style="9" customWidth="1"/>
    <col min="11522" max="11522" width="15.42578125" style="9" customWidth="1"/>
    <col min="11523" max="11544" width="4.140625" style="9" customWidth="1"/>
    <col min="11545" max="11776" width="9.140625" style="9"/>
    <col min="11777" max="11777" width="3.85546875" style="9" customWidth="1"/>
    <col min="11778" max="11778" width="15.42578125" style="9" customWidth="1"/>
    <col min="11779" max="11800" width="4.140625" style="9" customWidth="1"/>
    <col min="11801" max="12032" width="9.140625" style="9"/>
    <col min="12033" max="12033" width="3.85546875" style="9" customWidth="1"/>
    <col min="12034" max="12034" width="15.42578125" style="9" customWidth="1"/>
    <col min="12035" max="12056" width="4.140625" style="9" customWidth="1"/>
    <col min="12057" max="12288" width="9.140625" style="9"/>
    <col min="12289" max="12289" width="3.85546875" style="9" customWidth="1"/>
    <col min="12290" max="12290" width="15.42578125" style="9" customWidth="1"/>
    <col min="12291" max="12312" width="4.140625" style="9" customWidth="1"/>
    <col min="12313" max="12544" width="9.140625" style="9"/>
    <col min="12545" max="12545" width="3.85546875" style="9" customWidth="1"/>
    <col min="12546" max="12546" width="15.42578125" style="9" customWidth="1"/>
    <col min="12547" max="12568" width="4.140625" style="9" customWidth="1"/>
    <col min="12569" max="12800" width="9.140625" style="9"/>
    <col min="12801" max="12801" width="3.85546875" style="9" customWidth="1"/>
    <col min="12802" max="12802" width="15.42578125" style="9" customWidth="1"/>
    <col min="12803" max="12824" width="4.140625" style="9" customWidth="1"/>
    <col min="12825" max="13056" width="9.140625" style="9"/>
    <col min="13057" max="13057" width="3.85546875" style="9" customWidth="1"/>
    <col min="13058" max="13058" width="15.42578125" style="9" customWidth="1"/>
    <col min="13059" max="13080" width="4.140625" style="9" customWidth="1"/>
    <col min="13081" max="13312" width="9.140625" style="9"/>
    <col min="13313" max="13313" width="3.85546875" style="9" customWidth="1"/>
    <col min="13314" max="13314" width="15.42578125" style="9" customWidth="1"/>
    <col min="13315" max="13336" width="4.140625" style="9" customWidth="1"/>
    <col min="13337" max="13568" width="9.140625" style="9"/>
    <col min="13569" max="13569" width="3.85546875" style="9" customWidth="1"/>
    <col min="13570" max="13570" width="15.42578125" style="9" customWidth="1"/>
    <col min="13571" max="13592" width="4.140625" style="9" customWidth="1"/>
    <col min="13593" max="13824" width="9.140625" style="9"/>
    <col min="13825" max="13825" width="3.85546875" style="9" customWidth="1"/>
    <col min="13826" max="13826" width="15.42578125" style="9" customWidth="1"/>
    <col min="13827" max="13848" width="4.140625" style="9" customWidth="1"/>
    <col min="13849" max="14080" width="9.140625" style="9"/>
    <col min="14081" max="14081" width="3.85546875" style="9" customWidth="1"/>
    <col min="14082" max="14082" width="15.42578125" style="9" customWidth="1"/>
    <col min="14083" max="14104" width="4.140625" style="9" customWidth="1"/>
    <col min="14105" max="14336" width="9.140625" style="9"/>
    <col min="14337" max="14337" width="3.85546875" style="9" customWidth="1"/>
    <col min="14338" max="14338" width="15.42578125" style="9" customWidth="1"/>
    <col min="14339" max="14360" width="4.140625" style="9" customWidth="1"/>
    <col min="14361" max="14592" width="9.140625" style="9"/>
    <col min="14593" max="14593" width="3.85546875" style="9" customWidth="1"/>
    <col min="14594" max="14594" width="15.42578125" style="9" customWidth="1"/>
    <col min="14595" max="14616" width="4.140625" style="9" customWidth="1"/>
    <col min="14617" max="14848" width="9.140625" style="9"/>
    <col min="14849" max="14849" width="3.85546875" style="9" customWidth="1"/>
    <col min="14850" max="14850" width="15.42578125" style="9" customWidth="1"/>
    <col min="14851" max="14872" width="4.140625" style="9" customWidth="1"/>
    <col min="14873" max="15104" width="9.140625" style="9"/>
    <col min="15105" max="15105" width="3.85546875" style="9" customWidth="1"/>
    <col min="15106" max="15106" width="15.42578125" style="9" customWidth="1"/>
    <col min="15107" max="15128" width="4.140625" style="9" customWidth="1"/>
    <col min="15129" max="15360" width="9.140625" style="9"/>
    <col min="15361" max="15361" width="3.85546875" style="9" customWidth="1"/>
    <col min="15362" max="15362" width="15.42578125" style="9" customWidth="1"/>
    <col min="15363" max="15384" width="4.140625" style="9" customWidth="1"/>
    <col min="15385" max="15616" width="9.140625" style="9"/>
    <col min="15617" max="15617" width="3.85546875" style="9" customWidth="1"/>
    <col min="15618" max="15618" width="15.42578125" style="9" customWidth="1"/>
    <col min="15619" max="15640" width="4.140625" style="9" customWidth="1"/>
    <col min="15641" max="15872" width="9.140625" style="9"/>
    <col min="15873" max="15873" width="3.85546875" style="9" customWidth="1"/>
    <col min="15874" max="15874" width="15.42578125" style="9" customWidth="1"/>
    <col min="15875" max="15896" width="4.140625" style="9" customWidth="1"/>
    <col min="15897" max="16128" width="9.140625" style="9"/>
    <col min="16129" max="16129" width="3.85546875" style="9" customWidth="1"/>
    <col min="16130" max="16130" width="15.42578125" style="9" customWidth="1"/>
    <col min="16131" max="16152" width="4.140625" style="9" customWidth="1"/>
    <col min="16153" max="16384" width="9.140625" style="9"/>
  </cols>
  <sheetData>
    <row r="1" spans="1:25" ht="12" x14ac:dyDescent="0.2">
      <c r="A1" s="61"/>
      <c r="B1" s="121" t="s">
        <v>0</v>
      </c>
      <c r="C1" s="121"/>
      <c r="D1" s="121"/>
      <c r="E1" s="121"/>
      <c r="F1" s="121"/>
      <c r="G1" s="121"/>
      <c r="H1" s="121"/>
      <c r="I1" s="121"/>
      <c r="J1" s="121"/>
      <c r="K1" s="61"/>
      <c r="L1" s="62"/>
      <c r="M1" s="122" t="s">
        <v>172</v>
      </c>
      <c r="N1" s="122"/>
      <c r="O1" s="122"/>
      <c r="P1" s="122"/>
      <c r="Q1" s="122"/>
      <c r="R1" s="122" t="s">
        <v>2</v>
      </c>
      <c r="S1" s="122"/>
      <c r="T1" s="122"/>
      <c r="U1" s="122"/>
      <c r="V1" s="122"/>
      <c r="W1" s="61"/>
      <c r="X1" s="61"/>
      <c r="Y1" s="61"/>
    </row>
    <row r="2" spans="1:25" ht="12" x14ac:dyDescent="0.2">
      <c r="A2" s="61"/>
      <c r="B2" s="63" t="s">
        <v>3</v>
      </c>
      <c r="C2" s="64">
        <v>1</v>
      </c>
      <c r="D2" s="64">
        <v>1</v>
      </c>
      <c r="E2" s="65"/>
      <c r="F2" s="65"/>
      <c r="G2" s="65"/>
      <c r="H2" s="65"/>
      <c r="I2" s="65"/>
      <c r="J2" s="65"/>
      <c r="K2" s="61"/>
      <c r="L2" s="61"/>
      <c r="M2" s="61"/>
      <c r="N2" s="61"/>
      <c r="O2" s="61"/>
      <c r="P2" s="123">
        <v>42663</v>
      </c>
      <c r="Q2" s="123"/>
      <c r="R2" s="123"/>
      <c r="S2" s="123"/>
      <c r="T2" s="65"/>
      <c r="U2" s="65"/>
      <c r="V2" s="65"/>
      <c r="W2" s="61"/>
      <c r="X2" s="61"/>
      <c r="Y2" s="61"/>
    </row>
    <row r="3" spans="1:25" ht="12" x14ac:dyDescent="0.2">
      <c r="A3" s="124"/>
      <c r="B3" s="125"/>
      <c r="C3" s="128" t="s">
        <v>4</v>
      </c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0"/>
      <c r="W3" s="66"/>
      <c r="X3" s="66"/>
      <c r="Y3" s="67"/>
    </row>
    <row r="4" spans="1:25" ht="67.5" thickBot="1" x14ac:dyDescent="0.25">
      <c r="A4" s="126"/>
      <c r="B4" s="127"/>
      <c r="C4" s="68" t="s">
        <v>46</v>
      </c>
      <c r="D4" s="69" t="s">
        <v>60</v>
      </c>
      <c r="E4" s="70" t="s">
        <v>51</v>
      </c>
      <c r="F4" s="70" t="s">
        <v>70</v>
      </c>
      <c r="G4" s="70" t="s">
        <v>73</v>
      </c>
      <c r="H4" s="70" t="s">
        <v>54</v>
      </c>
      <c r="I4" s="71" t="s">
        <v>75</v>
      </c>
      <c r="J4" s="70" t="s">
        <v>55</v>
      </c>
      <c r="K4" s="70" t="s">
        <v>66</v>
      </c>
      <c r="L4" s="70" t="s">
        <v>98</v>
      </c>
      <c r="M4" s="70" t="s">
        <v>43</v>
      </c>
      <c r="N4" s="71" t="s">
        <v>53</v>
      </c>
      <c r="O4" s="70" t="s">
        <v>77</v>
      </c>
      <c r="P4" s="70" t="s">
        <v>76</v>
      </c>
      <c r="Q4" s="70" t="s">
        <v>71</v>
      </c>
      <c r="R4" s="70" t="s">
        <v>45</v>
      </c>
      <c r="S4" s="70" t="s">
        <v>96</v>
      </c>
      <c r="T4" s="70" t="s">
        <v>74</v>
      </c>
      <c r="U4" s="71" t="s">
        <v>59</v>
      </c>
      <c r="V4" s="72" t="s">
        <v>47</v>
      </c>
      <c r="W4" s="69" t="s">
        <v>57</v>
      </c>
      <c r="X4" s="69"/>
      <c r="Y4" s="67"/>
    </row>
    <row r="5" spans="1:25" ht="11.25" customHeight="1" x14ac:dyDescent="0.2">
      <c r="A5" s="131" t="s">
        <v>5</v>
      </c>
      <c r="B5" s="73" t="s">
        <v>49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>
        <v>70</v>
      </c>
      <c r="T5" s="74"/>
      <c r="U5" s="74">
        <v>70</v>
      </c>
      <c r="V5" s="75"/>
      <c r="W5" s="75"/>
      <c r="X5" s="75"/>
      <c r="Y5" s="67"/>
    </row>
    <row r="6" spans="1:25" ht="12" x14ac:dyDescent="0.2">
      <c r="A6" s="132"/>
      <c r="B6" s="76" t="s">
        <v>109</v>
      </c>
      <c r="C6" s="77"/>
      <c r="D6" s="77"/>
      <c r="E6" s="77"/>
      <c r="F6" s="77">
        <v>5</v>
      </c>
      <c r="G6" s="77">
        <v>35</v>
      </c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>
        <v>35</v>
      </c>
      <c r="U6" s="77"/>
      <c r="V6" s="78"/>
      <c r="W6" s="78"/>
      <c r="X6" s="78"/>
      <c r="Y6" s="67"/>
    </row>
    <row r="7" spans="1:25" ht="12" x14ac:dyDescent="0.2">
      <c r="A7" s="132"/>
      <c r="B7" s="76" t="s">
        <v>51</v>
      </c>
      <c r="C7" s="77"/>
      <c r="D7" s="77"/>
      <c r="E7" s="77">
        <v>7</v>
      </c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8"/>
      <c r="W7" s="78"/>
      <c r="X7" s="78"/>
      <c r="Y7" s="67"/>
    </row>
    <row r="8" spans="1:25" ht="12.75" thickBot="1" x14ac:dyDescent="0.25">
      <c r="A8" s="133"/>
      <c r="B8" s="79" t="s">
        <v>63</v>
      </c>
      <c r="C8" s="80">
        <v>40</v>
      </c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1"/>
      <c r="W8" s="81"/>
      <c r="X8" s="81"/>
      <c r="Y8" s="67"/>
    </row>
    <row r="9" spans="1:25" ht="11.25" customHeight="1" x14ac:dyDescent="0.2">
      <c r="A9" s="131" t="s">
        <v>6</v>
      </c>
      <c r="B9" s="73" t="s">
        <v>110</v>
      </c>
      <c r="C9" s="74"/>
      <c r="D9" s="74"/>
      <c r="E9" s="74"/>
      <c r="F9" s="74"/>
      <c r="G9" s="74"/>
      <c r="H9" s="74"/>
      <c r="I9" s="74"/>
      <c r="J9" s="74"/>
      <c r="K9" s="74">
        <v>30</v>
      </c>
      <c r="L9" s="74">
        <v>30</v>
      </c>
      <c r="M9" s="74"/>
      <c r="N9" s="74"/>
      <c r="O9" s="74"/>
      <c r="P9" s="74"/>
      <c r="Q9" s="74"/>
      <c r="R9" s="74"/>
      <c r="S9" s="74"/>
      <c r="T9" s="74"/>
      <c r="U9" s="74"/>
      <c r="V9" s="75"/>
      <c r="W9" s="75"/>
      <c r="X9" s="75"/>
      <c r="Y9" s="67"/>
    </row>
    <row r="10" spans="1:25" ht="21" customHeight="1" x14ac:dyDescent="0.2">
      <c r="A10" s="132"/>
      <c r="B10" s="82" t="s">
        <v>111</v>
      </c>
      <c r="C10" s="77"/>
      <c r="D10" s="77"/>
      <c r="E10" s="77"/>
      <c r="F10" s="77"/>
      <c r="G10" s="77"/>
      <c r="H10" s="77">
        <v>8</v>
      </c>
      <c r="I10" s="77">
        <v>40</v>
      </c>
      <c r="J10" s="77">
        <v>15</v>
      </c>
      <c r="K10" s="77"/>
      <c r="L10" s="77"/>
      <c r="M10" s="77">
        <v>5</v>
      </c>
      <c r="N10" s="77"/>
      <c r="O10" s="77"/>
      <c r="P10" s="77"/>
      <c r="Q10" s="77"/>
      <c r="R10" s="77"/>
      <c r="S10" s="77"/>
      <c r="T10" s="77"/>
      <c r="U10" s="77"/>
      <c r="V10" s="78"/>
      <c r="W10" s="78"/>
      <c r="X10" s="78"/>
      <c r="Y10" s="67"/>
    </row>
    <row r="11" spans="1:25" ht="16.5" customHeight="1" x14ac:dyDescent="0.2">
      <c r="A11" s="132"/>
      <c r="B11" s="82" t="s">
        <v>130</v>
      </c>
      <c r="C11" s="77"/>
      <c r="D11" s="77"/>
      <c r="E11" s="77"/>
      <c r="F11" s="77"/>
      <c r="G11" s="77"/>
      <c r="H11" s="77">
        <v>15</v>
      </c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8">
        <v>5</v>
      </c>
      <c r="W11" s="78">
        <v>50</v>
      </c>
      <c r="X11" s="78"/>
      <c r="Y11" s="67"/>
    </row>
    <row r="12" spans="1:25" ht="12.75" thickBot="1" x14ac:dyDescent="0.25">
      <c r="A12" s="133"/>
      <c r="B12" s="79" t="s">
        <v>131</v>
      </c>
      <c r="C12" s="80">
        <v>40</v>
      </c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>
        <v>60</v>
      </c>
      <c r="O12" s="80"/>
      <c r="P12" s="80"/>
      <c r="Q12" s="80"/>
      <c r="R12" s="80"/>
      <c r="S12" s="80"/>
      <c r="T12" s="80"/>
      <c r="U12" s="80"/>
      <c r="V12" s="81"/>
      <c r="W12" s="81"/>
      <c r="X12" s="81"/>
      <c r="Y12" s="67"/>
    </row>
    <row r="13" spans="1:25" ht="11.25" customHeight="1" x14ac:dyDescent="0.2">
      <c r="A13" s="131" t="s">
        <v>7</v>
      </c>
      <c r="B13" s="73" t="s">
        <v>51</v>
      </c>
      <c r="C13" s="74"/>
      <c r="D13" s="74"/>
      <c r="E13" s="74">
        <v>7</v>
      </c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5"/>
      <c r="W13" s="75"/>
      <c r="X13" s="75"/>
      <c r="Y13" s="67"/>
    </row>
    <row r="14" spans="1:25" ht="12" x14ac:dyDescent="0.2">
      <c r="A14" s="132"/>
      <c r="B14" s="76" t="s">
        <v>72</v>
      </c>
      <c r="C14" s="77"/>
      <c r="D14" s="77">
        <v>5</v>
      </c>
      <c r="E14" s="77"/>
      <c r="F14" s="77"/>
      <c r="G14" s="77">
        <v>10</v>
      </c>
      <c r="H14" s="77"/>
      <c r="I14" s="77"/>
      <c r="J14" s="77"/>
      <c r="K14" s="77"/>
      <c r="L14" s="77"/>
      <c r="M14" s="77"/>
      <c r="N14" s="77">
        <v>100</v>
      </c>
      <c r="O14" s="77"/>
      <c r="P14" s="77">
        <v>15</v>
      </c>
      <c r="Q14" s="77">
        <v>3</v>
      </c>
      <c r="R14" s="77"/>
      <c r="S14" s="77"/>
      <c r="T14" s="77"/>
      <c r="U14" s="77"/>
      <c r="V14" s="78"/>
      <c r="W14" s="78"/>
      <c r="X14" s="78"/>
      <c r="Y14" s="67"/>
    </row>
    <row r="15" spans="1:25" ht="12" x14ac:dyDescent="0.2">
      <c r="A15" s="132"/>
      <c r="B15" s="76" t="s">
        <v>46</v>
      </c>
      <c r="C15" s="77">
        <v>40</v>
      </c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8"/>
      <c r="W15" s="78"/>
      <c r="X15" s="78"/>
      <c r="Y15" s="67"/>
    </row>
    <row r="16" spans="1:25" ht="12.75" thickBot="1" x14ac:dyDescent="0.25">
      <c r="A16" s="134"/>
      <c r="B16" s="79" t="s">
        <v>45</v>
      </c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>
        <v>21</v>
      </c>
      <c r="S16" s="80"/>
      <c r="T16" s="80"/>
      <c r="U16" s="80"/>
      <c r="V16" s="81"/>
      <c r="W16" s="81"/>
      <c r="X16" s="81"/>
      <c r="Y16" s="67"/>
    </row>
    <row r="17" spans="1:25" ht="12.75" thickBot="1" x14ac:dyDescent="0.25">
      <c r="A17" s="83">
        <f>SUM(C2)</f>
        <v>1</v>
      </c>
      <c r="B17" s="84" t="s">
        <v>112</v>
      </c>
      <c r="C17" s="31">
        <f>SUM(C5:C12)</f>
        <v>80</v>
      </c>
      <c r="D17" s="31">
        <f t="shared" ref="D17:X17" si="0">SUM(D5:D12)</f>
        <v>0</v>
      </c>
      <c r="E17" s="31">
        <f t="shared" si="0"/>
        <v>7</v>
      </c>
      <c r="F17" s="31">
        <f t="shared" si="0"/>
        <v>5</v>
      </c>
      <c r="G17" s="31">
        <f t="shared" si="0"/>
        <v>35</v>
      </c>
      <c r="H17" s="31">
        <f t="shared" si="0"/>
        <v>23</v>
      </c>
      <c r="I17" s="31">
        <f t="shared" si="0"/>
        <v>40</v>
      </c>
      <c r="J17" s="31">
        <f t="shared" si="0"/>
        <v>15</v>
      </c>
      <c r="K17" s="31">
        <f t="shared" si="0"/>
        <v>30</v>
      </c>
      <c r="L17" s="31">
        <f t="shared" si="0"/>
        <v>30</v>
      </c>
      <c r="M17" s="31">
        <f t="shared" si="0"/>
        <v>5</v>
      </c>
      <c r="N17" s="31">
        <f t="shared" si="0"/>
        <v>60</v>
      </c>
      <c r="O17" s="31">
        <f t="shared" si="0"/>
        <v>0</v>
      </c>
      <c r="P17" s="31">
        <f t="shared" si="0"/>
        <v>0</v>
      </c>
      <c r="Q17" s="31">
        <f t="shared" si="0"/>
        <v>0</v>
      </c>
      <c r="R17" s="31">
        <f t="shared" si="0"/>
        <v>0</v>
      </c>
      <c r="S17" s="31">
        <f t="shared" si="0"/>
        <v>70</v>
      </c>
      <c r="T17" s="31">
        <f t="shared" si="0"/>
        <v>35</v>
      </c>
      <c r="U17" s="31">
        <f t="shared" si="0"/>
        <v>70</v>
      </c>
      <c r="V17" s="31">
        <f t="shared" si="0"/>
        <v>5</v>
      </c>
      <c r="W17" s="31">
        <f t="shared" si="0"/>
        <v>50</v>
      </c>
      <c r="X17" s="31">
        <f t="shared" si="0"/>
        <v>0</v>
      </c>
      <c r="Y17" s="67"/>
    </row>
    <row r="18" spans="1:25" ht="12" x14ac:dyDescent="0.2">
      <c r="A18" s="85"/>
      <c r="B18" s="86" t="s">
        <v>113</v>
      </c>
      <c r="C18" s="92">
        <f>SUM(A17*C17)/1000</f>
        <v>0.08</v>
      </c>
      <c r="D18" s="92">
        <f>+(A17*D17)/1000</f>
        <v>0</v>
      </c>
      <c r="E18" s="92">
        <f>+(A17*E17)/1000</f>
        <v>7.0000000000000001E-3</v>
      </c>
      <c r="F18" s="92">
        <f>+(A17*F17)/1000</f>
        <v>5.0000000000000001E-3</v>
      </c>
      <c r="G18" s="92">
        <f>+(A17*G17)/1000</f>
        <v>3.5000000000000003E-2</v>
      </c>
      <c r="H18" s="92">
        <f>+(A17*H17)/1000</f>
        <v>2.3E-2</v>
      </c>
      <c r="I18" s="92">
        <f>+(A17*I17)/1000</f>
        <v>0.04</v>
      </c>
      <c r="J18" s="92">
        <f>+(A17*J17)/1000</f>
        <v>1.4999999999999999E-2</v>
      </c>
      <c r="K18" s="92">
        <f>+(A17*K17)/1000</f>
        <v>0.03</v>
      </c>
      <c r="L18" s="92">
        <f>+(A17*L17)/1000</f>
        <v>0.03</v>
      </c>
      <c r="M18" s="92">
        <f>+(A17*M17)/1000</f>
        <v>5.0000000000000001E-3</v>
      </c>
      <c r="N18" s="92">
        <f>+(A17*N17)/1000</f>
        <v>0.06</v>
      </c>
      <c r="O18" s="92">
        <f>+(A17*O17)</f>
        <v>0</v>
      </c>
      <c r="P18" s="92">
        <f>+(A17*P17)/1000</f>
        <v>0</v>
      </c>
      <c r="Q18" s="92">
        <f>+(A17*Q17)/1000</f>
        <v>0</v>
      </c>
      <c r="R18" s="92">
        <f>+(A17*R17)/1000</f>
        <v>0</v>
      </c>
      <c r="S18" s="92">
        <f>+(A17*S17)/1000</f>
        <v>7.0000000000000007E-2</v>
      </c>
      <c r="T18" s="92">
        <f>+(A17*T17)/1000</f>
        <v>3.5000000000000003E-2</v>
      </c>
      <c r="U18" s="92">
        <f>+(A17*U17)/1000</f>
        <v>7.0000000000000007E-2</v>
      </c>
      <c r="V18" s="92">
        <f>+(A17*V17)/1000</f>
        <v>5.0000000000000001E-3</v>
      </c>
      <c r="W18" s="92">
        <f>+(A17*W17)/1000</f>
        <v>0.05</v>
      </c>
      <c r="X18" s="92">
        <f>+(A17*X17)/1000</f>
        <v>0</v>
      </c>
      <c r="Y18" s="67"/>
    </row>
    <row r="19" spans="1:25" ht="12" x14ac:dyDescent="0.2">
      <c r="A19" s="83">
        <f>SUM(D2)</f>
        <v>1</v>
      </c>
      <c r="B19" s="86" t="s">
        <v>114</v>
      </c>
      <c r="C19" s="34">
        <f>SUM(C13:C16)</f>
        <v>40</v>
      </c>
      <c r="D19" s="34">
        <f t="shared" ref="D19:X19" si="1">SUM(D13:D16)</f>
        <v>5</v>
      </c>
      <c r="E19" s="34">
        <f t="shared" si="1"/>
        <v>7</v>
      </c>
      <c r="F19" s="34">
        <f t="shared" si="1"/>
        <v>0</v>
      </c>
      <c r="G19" s="34">
        <f t="shared" si="1"/>
        <v>10</v>
      </c>
      <c r="H19" s="34">
        <f t="shared" si="1"/>
        <v>0</v>
      </c>
      <c r="I19" s="34">
        <f t="shared" si="1"/>
        <v>0</v>
      </c>
      <c r="J19" s="34">
        <f t="shared" si="1"/>
        <v>0</v>
      </c>
      <c r="K19" s="34">
        <f t="shared" si="1"/>
        <v>0</v>
      </c>
      <c r="L19" s="34">
        <f t="shared" si="1"/>
        <v>0</v>
      </c>
      <c r="M19" s="34">
        <f t="shared" si="1"/>
        <v>0</v>
      </c>
      <c r="N19" s="34">
        <f t="shared" si="1"/>
        <v>100</v>
      </c>
      <c r="O19" s="34">
        <f t="shared" si="1"/>
        <v>0</v>
      </c>
      <c r="P19" s="34">
        <f t="shared" si="1"/>
        <v>15</v>
      </c>
      <c r="Q19" s="34">
        <f t="shared" si="1"/>
        <v>3</v>
      </c>
      <c r="R19" s="34">
        <f t="shared" si="1"/>
        <v>21</v>
      </c>
      <c r="S19" s="34">
        <f t="shared" si="1"/>
        <v>0</v>
      </c>
      <c r="T19" s="34">
        <f t="shared" si="1"/>
        <v>0</v>
      </c>
      <c r="U19" s="34">
        <f t="shared" si="1"/>
        <v>0</v>
      </c>
      <c r="V19" s="34">
        <f t="shared" si="1"/>
        <v>0</v>
      </c>
      <c r="W19" s="34">
        <f t="shared" si="1"/>
        <v>0</v>
      </c>
      <c r="X19" s="34">
        <f t="shared" si="1"/>
        <v>0</v>
      </c>
      <c r="Y19" s="67"/>
    </row>
    <row r="20" spans="1:25" ht="12.75" thickBot="1" x14ac:dyDescent="0.25">
      <c r="A20" s="87"/>
      <c r="B20" s="88" t="s">
        <v>115</v>
      </c>
      <c r="C20" s="93">
        <f>SUM(A19*C19)/1000</f>
        <v>0.04</v>
      </c>
      <c r="D20" s="93">
        <f>+(A19*D19)/1000</f>
        <v>5.0000000000000001E-3</v>
      </c>
      <c r="E20" s="93">
        <f>+(A19*E19)/1000</f>
        <v>7.0000000000000001E-3</v>
      </c>
      <c r="F20" s="93">
        <f>+(A19*F19)/1000</f>
        <v>0</v>
      </c>
      <c r="G20" s="93">
        <f>+(A19*G19)/1000</f>
        <v>0.01</v>
      </c>
      <c r="H20" s="93">
        <f>+(A19*H19)/1000</f>
        <v>0</v>
      </c>
      <c r="I20" s="93">
        <f>+(A19*I19)/1000</f>
        <v>0</v>
      </c>
      <c r="J20" s="93">
        <f>+(A19*J19)/1000</f>
        <v>0</v>
      </c>
      <c r="K20" s="93">
        <f>+(A19*K19)/1000</f>
        <v>0</v>
      </c>
      <c r="L20" s="93">
        <f>+(A19*L19)/1000</f>
        <v>0</v>
      </c>
      <c r="M20" s="93">
        <f>+(A19*M19)/1000</f>
        <v>0</v>
      </c>
      <c r="N20" s="93">
        <f>+(A19*N19)/1000</f>
        <v>0.1</v>
      </c>
      <c r="O20" s="93">
        <f>+(A19*O19)/1000</f>
        <v>0</v>
      </c>
      <c r="P20" s="93">
        <f>+(A19*P19)/1000</f>
        <v>1.4999999999999999E-2</v>
      </c>
      <c r="Q20" s="93">
        <f>+(A19*Q19)/1000</f>
        <v>3.0000000000000001E-3</v>
      </c>
      <c r="R20" s="93">
        <f>+(A19*R19)/1000</f>
        <v>2.1000000000000001E-2</v>
      </c>
      <c r="S20" s="93">
        <f>+(A19*S19)/1000</f>
        <v>0</v>
      </c>
      <c r="T20" s="93">
        <f>+(A19*T19)/1000</f>
        <v>0</v>
      </c>
      <c r="U20" s="93">
        <f>+(A19*U19)/1000</f>
        <v>0</v>
      </c>
      <c r="V20" s="93">
        <f>+(A19*V19)/1000</f>
        <v>0</v>
      </c>
      <c r="W20" s="94">
        <f>+(A19*W19)/1000</f>
        <v>0</v>
      </c>
      <c r="X20" s="94">
        <f>+(A19*X19)/1000</f>
        <v>0</v>
      </c>
      <c r="Y20" s="67"/>
    </row>
    <row r="21" spans="1:25" ht="12" x14ac:dyDescent="0.2">
      <c r="A21" s="135" t="s">
        <v>8</v>
      </c>
      <c r="B21" s="136"/>
      <c r="C21" s="95">
        <f>+C20+C18</f>
        <v>0.12</v>
      </c>
      <c r="D21" s="95">
        <f t="shared" ref="D21:X21" si="2">+D20+D18</f>
        <v>5.0000000000000001E-3</v>
      </c>
      <c r="E21" s="95">
        <f t="shared" si="2"/>
        <v>1.4E-2</v>
      </c>
      <c r="F21" s="95">
        <f t="shared" si="2"/>
        <v>5.0000000000000001E-3</v>
      </c>
      <c r="G21" s="95">
        <f t="shared" si="2"/>
        <v>4.5000000000000005E-2</v>
      </c>
      <c r="H21" s="95">
        <f t="shared" si="2"/>
        <v>2.3E-2</v>
      </c>
      <c r="I21" s="95">
        <f t="shared" si="2"/>
        <v>0.04</v>
      </c>
      <c r="J21" s="95">
        <f t="shared" si="2"/>
        <v>1.4999999999999999E-2</v>
      </c>
      <c r="K21" s="95">
        <f t="shared" si="2"/>
        <v>0.03</v>
      </c>
      <c r="L21" s="95">
        <f t="shared" si="2"/>
        <v>0.03</v>
      </c>
      <c r="M21" s="95">
        <f t="shared" si="2"/>
        <v>5.0000000000000001E-3</v>
      </c>
      <c r="N21" s="95">
        <f t="shared" si="2"/>
        <v>0.16</v>
      </c>
      <c r="O21" s="95">
        <f t="shared" si="2"/>
        <v>0</v>
      </c>
      <c r="P21" s="95">
        <f t="shared" si="2"/>
        <v>1.4999999999999999E-2</v>
      </c>
      <c r="Q21" s="95">
        <f t="shared" si="2"/>
        <v>3.0000000000000001E-3</v>
      </c>
      <c r="R21" s="95">
        <f t="shared" si="2"/>
        <v>2.1000000000000001E-2</v>
      </c>
      <c r="S21" s="95">
        <f t="shared" si="2"/>
        <v>7.0000000000000007E-2</v>
      </c>
      <c r="T21" s="95">
        <f t="shared" si="2"/>
        <v>3.5000000000000003E-2</v>
      </c>
      <c r="U21" s="95">
        <f t="shared" si="2"/>
        <v>7.0000000000000007E-2</v>
      </c>
      <c r="V21" s="95">
        <f t="shared" si="2"/>
        <v>5.0000000000000001E-3</v>
      </c>
      <c r="W21" s="96">
        <f t="shared" si="2"/>
        <v>0.05</v>
      </c>
      <c r="X21" s="96">
        <f t="shared" si="2"/>
        <v>0</v>
      </c>
      <c r="Y21" s="67"/>
    </row>
    <row r="22" spans="1:25" ht="12" x14ac:dyDescent="0.2">
      <c r="A22" s="128" t="s">
        <v>9</v>
      </c>
      <c r="B22" s="130"/>
      <c r="C22" s="97">
        <v>262</v>
      </c>
      <c r="D22" s="97">
        <v>2948</v>
      </c>
      <c r="E22" s="97">
        <v>1650</v>
      </c>
      <c r="F22" s="97">
        <v>399</v>
      </c>
      <c r="G22" s="97">
        <v>708</v>
      </c>
      <c r="H22" s="97">
        <v>608</v>
      </c>
      <c r="I22" s="97">
        <v>1550</v>
      </c>
      <c r="J22" s="97">
        <v>187</v>
      </c>
      <c r="K22" s="97">
        <v>154</v>
      </c>
      <c r="L22" s="97">
        <v>208</v>
      </c>
      <c r="M22" s="97">
        <v>238</v>
      </c>
      <c r="N22" s="97">
        <v>330</v>
      </c>
      <c r="O22" s="97">
        <v>57</v>
      </c>
      <c r="P22" s="97">
        <v>235</v>
      </c>
      <c r="Q22" s="97">
        <v>227</v>
      </c>
      <c r="R22" s="97">
        <v>1850</v>
      </c>
      <c r="S22" s="97">
        <v>268</v>
      </c>
      <c r="T22" s="97">
        <v>1290</v>
      </c>
      <c r="U22" s="97">
        <v>350</v>
      </c>
      <c r="V22" s="97">
        <v>156</v>
      </c>
      <c r="W22" s="98">
        <v>268</v>
      </c>
      <c r="X22" s="98"/>
      <c r="Y22" s="67"/>
    </row>
    <row r="23" spans="1:25" ht="12" x14ac:dyDescent="0.2">
      <c r="A23" s="89">
        <f>SUM(A17)</f>
        <v>1</v>
      </c>
      <c r="B23" s="90" t="s">
        <v>10</v>
      </c>
      <c r="C23" s="42">
        <f>SUM(C18*C22)</f>
        <v>20.96</v>
      </c>
      <c r="D23" s="42">
        <f t="shared" ref="D23:X23" si="3">SUM(D18*D22)</f>
        <v>0</v>
      </c>
      <c r="E23" s="42">
        <f t="shared" si="3"/>
        <v>11.55</v>
      </c>
      <c r="F23" s="42">
        <f t="shared" si="3"/>
        <v>1.9950000000000001</v>
      </c>
      <c r="G23" s="42">
        <f t="shared" si="3"/>
        <v>24.78</v>
      </c>
      <c r="H23" s="42">
        <f t="shared" si="3"/>
        <v>13.984</v>
      </c>
      <c r="I23" s="42">
        <f t="shared" si="3"/>
        <v>62</v>
      </c>
      <c r="J23" s="42">
        <f t="shared" si="3"/>
        <v>2.8049999999999997</v>
      </c>
      <c r="K23" s="42">
        <f t="shared" si="3"/>
        <v>4.62</v>
      </c>
      <c r="L23" s="42">
        <f t="shared" si="3"/>
        <v>6.24</v>
      </c>
      <c r="M23" s="42">
        <f t="shared" si="3"/>
        <v>1.19</v>
      </c>
      <c r="N23" s="42">
        <f t="shared" si="3"/>
        <v>19.8</v>
      </c>
      <c r="O23" s="42">
        <f t="shared" si="3"/>
        <v>0</v>
      </c>
      <c r="P23" s="42">
        <f t="shared" si="3"/>
        <v>0</v>
      </c>
      <c r="Q23" s="42">
        <f t="shared" si="3"/>
        <v>0</v>
      </c>
      <c r="R23" s="42">
        <f t="shared" si="3"/>
        <v>0</v>
      </c>
      <c r="S23" s="42">
        <f t="shared" si="3"/>
        <v>18.760000000000002</v>
      </c>
      <c r="T23" s="42">
        <f t="shared" si="3"/>
        <v>45.150000000000006</v>
      </c>
      <c r="U23" s="42">
        <f t="shared" si="3"/>
        <v>24.500000000000004</v>
      </c>
      <c r="V23" s="42">
        <f t="shared" si="3"/>
        <v>0.78</v>
      </c>
      <c r="W23" s="42">
        <f t="shared" si="3"/>
        <v>13.4</v>
      </c>
      <c r="X23" s="42">
        <f t="shared" si="3"/>
        <v>0</v>
      </c>
      <c r="Y23" s="91">
        <f>SUM(C23:X23)</f>
        <v>272.51400000000001</v>
      </c>
    </row>
    <row r="24" spans="1:25" ht="12" x14ac:dyDescent="0.2">
      <c r="A24" s="89">
        <f>SUM(A19)</f>
        <v>1</v>
      </c>
      <c r="B24" s="90" t="s">
        <v>10</v>
      </c>
      <c r="C24" s="42">
        <f>SUM(C20*C22)</f>
        <v>10.48</v>
      </c>
      <c r="D24" s="42">
        <f>SUM(D20*D22)</f>
        <v>14.74</v>
      </c>
      <c r="E24" s="42">
        <f t="shared" ref="E24:X24" si="4">SUM(E20*E22)</f>
        <v>11.55</v>
      </c>
      <c r="F24" s="42">
        <f t="shared" si="4"/>
        <v>0</v>
      </c>
      <c r="G24" s="42">
        <f t="shared" si="4"/>
        <v>7.08</v>
      </c>
      <c r="H24" s="42">
        <f t="shared" si="4"/>
        <v>0</v>
      </c>
      <c r="I24" s="42">
        <f t="shared" si="4"/>
        <v>0</v>
      </c>
      <c r="J24" s="42">
        <f t="shared" si="4"/>
        <v>0</v>
      </c>
      <c r="K24" s="42">
        <f t="shared" si="4"/>
        <v>0</v>
      </c>
      <c r="L24" s="42">
        <f t="shared" si="4"/>
        <v>0</v>
      </c>
      <c r="M24" s="42">
        <f t="shared" si="4"/>
        <v>0</v>
      </c>
      <c r="N24" s="42">
        <f t="shared" si="4"/>
        <v>33</v>
      </c>
      <c r="O24" s="42">
        <f t="shared" si="4"/>
        <v>0</v>
      </c>
      <c r="P24" s="42">
        <f t="shared" si="4"/>
        <v>3.5249999999999999</v>
      </c>
      <c r="Q24" s="42">
        <f t="shared" si="4"/>
        <v>0.68100000000000005</v>
      </c>
      <c r="R24" s="42">
        <f t="shared" si="4"/>
        <v>38.85</v>
      </c>
      <c r="S24" s="42">
        <f t="shared" si="4"/>
        <v>0</v>
      </c>
      <c r="T24" s="42">
        <f t="shared" si="4"/>
        <v>0</v>
      </c>
      <c r="U24" s="42">
        <f t="shared" si="4"/>
        <v>0</v>
      </c>
      <c r="V24" s="42">
        <f t="shared" si="4"/>
        <v>0</v>
      </c>
      <c r="W24" s="42">
        <f t="shared" si="4"/>
        <v>0</v>
      </c>
      <c r="X24" s="42">
        <f t="shared" si="4"/>
        <v>0</v>
      </c>
      <c r="Y24" s="91">
        <f>SUM(C24:X24)</f>
        <v>119.90600000000001</v>
      </c>
    </row>
    <row r="25" spans="1:25" ht="12" x14ac:dyDescent="0.2">
      <c r="A25" s="119" t="s">
        <v>11</v>
      </c>
      <c r="B25" s="120"/>
      <c r="C25" s="44">
        <f>SUM(C23:C24)</f>
        <v>31.44</v>
      </c>
      <c r="D25" s="44">
        <f t="shared" ref="D25:X25" si="5">+D21*D22</f>
        <v>14.74</v>
      </c>
      <c r="E25" s="44">
        <f t="shared" si="5"/>
        <v>23.1</v>
      </c>
      <c r="F25" s="44">
        <f t="shared" si="5"/>
        <v>1.9950000000000001</v>
      </c>
      <c r="G25" s="44">
        <f t="shared" si="5"/>
        <v>31.860000000000003</v>
      </c>
      <c r="H25" s="44">
        <f t="shared" si="5"/>
        <v>13.984</v>
      </c>
      <c r="I25" s="44">
        <f t="shared" si="5"/>
        <v>62</v>
      </c>
      <c r="J25" s="44">
        <f t="shared" si="5"/>
        <v>2.8049999999999997</v>
      </c>
      <c r="K25" s="44">
        <f t="shared" si="5"/>
        <v>4.62</v>
      </c>
      <c r="L25" s="44">
        <f t="shared" si="5"/>
        <v>6.24</v>
      </c>
      <c r="M25" s="44">
        <f t="shared" si="5"/>
        <v>1.19</v>
      </c>
      <c r="N25" s="44">
        <f t="shared" si="5"/>
        <v>52.800000000000004</v>
      </c>
      <c r="O25" s="44">
        <f t="shared" si="5"/>
        <v>0</v>
      </c>
      <c r="P25" s="44">
        <f t="shared" si="5"/>
        <v>3.5249999999999999</v>
      </c>
      <c r="Q25" s="44">
        <f t="shared" si="5"/>
        <v>0.68100000000000005</v>
      </c>
      <c r="R25" s="44">
        <f t="shared" si="5"/>
        <v>38.85</v>
      </c>
      <c r="S25" s="44">
        <f t="shared" si="5"/>
        <v>18.760000000000002</v>
      </c>
      <c r="T25" s="44">
        <f t="shared" si="5"/>
        <v>45.150000000000006</v>
      </c>
      <c r="U25" s="44">
        <f t="shared" si="5"/>
        <v>24.500000000000004</v>
      </c>
      <c r="V25" s="44">
        <f t="shared" si="5"/>
        <v>0.78</v>
      </c>
      <c r="W25" s="45">
        <f t="shared" si="5"/>
        <v>13.4</v>
      </c>
      <c r="X25" s="45">
        <f t="shared" si="5"/>
        <v>0</v>
      </c>
      <c r="Y25" s="91">
        <f>SUM(C25:X25)</f>
        <v>392.41999999999996</v>
      </c>
    </row>
    <row r="26" spans="1:25" x14ac:dyDescent="0.1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7"/>
    </row>
    <row r="27" spans="1:25" s="49" customFormat="1" x14ac:dyDescent="0.1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7"/>
    </row>
    <row r="28" spans="1:25" x14ac:dyDescent="0.15">
      <c r="A28" s="118" t="s">
        <v>12</v>
      </c>
      <c r="B28" s="118"/>
      <c r="C28" s="50"/>
      <c r="H28" s="118" t="s">
        <v>13</v>
      </c>
      <c r="I28" s="118"/>
      <c r="J28" s="118"/>
      <c r="K28" s="118"/>
      <c r="P28" s="118" t="s">
        <v>14</v>
      </c>
      <c r="Q28" s="118"/>
      <c r="R28" s="118"/>
      <c r="S28" s="118"/>
    </row>
    <row r="31" spans="1:25" x14ac:dyDescent="0.15">
      <c r="B31" s="102" t="s">
        <v>0</v>
      </c>
      <c r="C31" s="102"/>
      <c r="D31" s="102"/>
      <c r="E31" s="102"/>
      <c r="F31" s="102"/>
      <c r="G31" s="102"/>
      <c r="H31" s="102"/>
      <c r="I31" s="102"/>
      <c r="J31" s="102"/>
      <c r="L31" s="10"/>
      <c r="M31" s="103" t="s">
        <v>1</v>
      </c>
      <c r="N31" s="103"/>
      <c r="O31" s="103"/>
      <c r="P31" s="103"/>
      <c r="Q31" s="103"/>
      <c r="R31" s="103" t="s">
        <v>15</v>
      </c>
      <c r="S31" s="103"/>
      <c r="T31" s="103"/>
      <c r="U31" s="103"/>
      <c r="V31" s="103"/>
    </row>
    <row r="32" spans="1:25" x14ac:dyDescent="0.15">
      <c r="B32" s="11" t="s">
        <v>3</v>
      </c>
      <c r="C32" s="12">
        <v>1</v>
      </c>
      <c r="D32" s="12">
        <v>1</v>
      </c>
      <c r="E32" s="13"/>
      <c r="F32" s="13"/>
      <c r="G32" s="13"/>
      <c r="H32" s="13"/>
      <c r="I32" s="13"/>
      <c r="J32" s="13"/>
      <c r="P32" s="104">
        <v>42663</v>
      </c>
      <c r="Q32" s="104"/>
      <c r="R32" s="104"/>
      <c r="S32" s="104"/>
      <c r="T32" s="13"/>
      <c r="U32" s="13"/>
      <c r="V32" s="13"/>
    </row>
    <row r="33" spans="1:25" x14ac:dyDescent="0.15">
      <c r="A33" s="105"/>
      <c r="B33" s="106"/>
      <c r="C33" s="109" t="s">
        <v>4</v>
      </c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1"/>
      <c r="W33" s="14"/>
      <c r="X33" s="14"/>
      <c r="Y33" s="15"/>
    </row>
    <row r="34" spans="1:25" ht="58.5" thickBot="1" x14ac:dyDescent="0.2">
      <c r="A34" s="107"/>
      <c r="B34" s="108"/>
      <c r="C34" s="16" t="s">
        <v>46</v>
      </c>
      <c r="D34" s="18" t="s">
        <v>54</v>
      </c>
      <c r="E34" s="18" t="s">
        <v>67</v>
      </c>
      <c r="F34" s="18" t="s">
        <v>51</v>
      </c>
      <c r="G34" s="18" t="s">
        <v>48</v>
      </c>
      <c r="H34" s="18" t="s">
        <v>44</v>
      </c>
      <c r="I34" s="18" t="s">
        <v>98</v>
      </c>
      <c r="J34" s="18" t="s">
        <v>66</v>
      </c>
      <c r="K34" s="18" t="s">
        <v>97</v>
      </c>
      <c r="L34" s="18" t="s">
        <v>47</v>
      </c>
      <c r="M34" s="18" t="s">
        <v>96</v>
      </c>
      <c r="N34" s="18"/>
      <c r="O34" s="18"/>
      <c r="P34" s="18"/>
      <c r="Q34" s="18"/>
      <c r="R34" s="18"/>
      <c r="S34" s="18"/>
      <c r="T34" s="18"/>
      <c r="U34" s="18"/>
      <c r="V34" s="17"/>
      <c r="W34" s="17"/>
      <c r="X34" s="17"/>
      <c r="Y34" s="15"/>
    </row>
    <row r="35" spans="1:25" ht="11.25" customHeight="1" x14ac:dyDescent="0.15">
      <c r="A35" s="112" t="s">
        <v>5</v>
      </c>
      <c r="B35" s="21" t="s">
        <v>49</v>
      </c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>
        <v>70</v>
      </c>
      <c r="N35" s="22"/>
      <c r="O35" s="22"/>
      <c r="P35" s="22"/>
      <c r="Q35" s="22"/>
      <c r="R35" s="22"/>
      <c r="S35" s="22"/>
      <c r="T35" s="22"/>
      <c r="U35" s="22"/>
      <c r="V35" s="23"/>
      <c r="W35" s="23"/>
      <c r="X35" s="23"/>
      <c r="Y35" s="15"/>
    </row>
    <row r="36" spans="1:25" x14ac:dyDescent="0.15">
      <c r="A36" s="113"/>
      <c r="B36" s="24" t="s">
        <v>67</v>
      </c>
      <c r="C36" s="25"/>
      <c r="D36" s="25"/>
      <c r="E36" s="25">
        <v>25</v>
      </c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6"/>
      <c r="W36" s="26"/>
      <c r="X36" s="26"/>
      <c r="Y36" s="15"/>
    </row>
    <row r="37" spans="1:25" x14ac:dyDescent="0.15">
      <c r="A37" s="113"/>
      <c r="B37" s="24" t="s">
        <v>51</v>
      </c>
      <c r="C37" s="25"/>
      <c r="D37" s="25"/>
      <c r="E37" s="25"/>
      <c r="F37" s="25">
        <v>20</v>
      </c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6"/>
      <c r="W37" s="26"/>
      <c r="X37" s="26"/>
      <c r="Y37" s="15"/>
    </row>
    <row r="38" spans="1:25" ht="11.25" thickBot="1" x14ac:dyDescent="0.2">
      <c r="A38" s="114"/>
      <c r="B38" s="27" t="s">
        <v>46</v>
      </c>
      <c r="C38" s="28">
        <v>70</v>
      </c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9"/>
      <c r="W38" s="29"/>
      <c r="X38" s="29"/>
      <c r="Y38" s="15"/>
    </row>
    <row r="39" spans="1:25" ht="11.25" customHeight="1" x14ac:dyDescent="0.15">
      <c r="A39" s="112" t="s">
        <v>6</v>
      </c>
      <c r="B39" s="21" t="s">
        <v>52</v>
      </c>
      <c r="C39" s="22"/>
      <c r="D39" s="22"/>
      <c r="E39" s="22"/>
      <c r="F39" s="22"/>
      <c r="G39" s="22"/>
      <c r="H39" s="22"/>
      <c r="I39" s="22">
        <v>35</v>
      </c>
      <c r="J39" s="22">
        <v>40</v>
      </c>
      <c r="K39" s="22">
        <v>10</v>
      </c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3"/>
      <c r="W39" s="23"/>
      <c r="X39" s="23"/>
      <c r="Y39" s="15"/>
    </row>
    <row r="40" spans="1:25" ht="31.5" x14ac:dyDescent="0.15">
      <c r="A40" s="113"/>
      <c r="B40" s="30" t="s">
        <v>118</v>
      </c>
      <c r="C40" s="25"/>
      <c r="D40" s="25">
        <v>15</v>
      </c>
      <c r="E40" s="25"/>
      <c r="F40" s="25"/>
      <c r="G40" s="25">
        <v>25</v>
      </c>
      <c r="H40" s="25">
        <v>50</v>
      </c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6"/>
      <c r="W40" s="26"/>
      <c r="X40" s="26"/>
      <c r="Y40" s="15"/>
    </row>
    <row r="41" spans="1:25" x14ac:dyDescent="0.15">
      <c r="A41" s="113"/>
      <c r="B41" s="24" t="s">
        <v>46</v>
      </c>
      <c r="C41" s="25">
        <v>60</v>
      </c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6"/>
      <c r="W41" s="26"/>
      <c r="X41" s="26"/>
      <c r="Y41" s="15"/>
    </row>
    <row r="42" spans="1:25" ht="11.25" thickBot="1" x14ac:dyDescent="0.2">
      <c r="A42" s="114"/>
      <c r="B42" s="27" t="s">
        <v>51</v>
      </c>
      <c r="C42" s="28"/>
      <c r="D42" s="28"/>
      <c r="E42" s="28"/>
      <c r="F42" s="28">
        <v>15</v>
      </c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9"/>
      <c r="W42" s="29"/>
      <c r="X42" s="29"/>
      <c r="Y42" s="15"/>
    </row>
    <row r="43" spans="1:25" ht="11.25" customHeight="1" x14ac:dyDescent="0.15">
      <c r="A43" s="112" t="s">
        <v>7</v>
      </c>
      <c r="B43" s="51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3"/>
      <c r="W43" s="53"/>
      <c r="X43" s="53"/>
      <c r="Y43" s="15"/>
    </row>
    <row r="44" spans="1:25" x14ac:dyDescent="0.15">
      <c r="A44" s="113"/>
      <c r="B44" s="5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55"/>
      <c r="W44" s="55"/>
      <c r="X44" s="55"/>
      <c r="Y44" s="15"/>
    </row>
    <row r="45" spans="1:25" x14ac:dyDescent="0.15">
      <c r="A45" s="113"/>
      <c r="B45" s="5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55"/>
      <c r="W45" s="55"/>
      <c r="X45" s="55"/>
      <c r="Y45" s="15"/>
    </row>
    <row r="46" spans="1:25" ht="11.25" thickBot="1" x14ac:dyDescent="0.2">
      <c r="A46" s="115"/>
      <c r="B46" s="56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8"/>
      <c r="W46" s="58"/>
      <c r="X46" s="58"/>
      <c r="Y46" s="15"/>
    </row>
    <row r="47" spans="1:25" ht="11.25" thickBot="1" x14ac:dyDescent="0.2">
      <c r="A47" s="1">
        <f>SUM(C32)</f>
        <v>1</v>
      </c>
      <c r="B47" s="2" t="s">
        <v>16</v>
      </c>
      <c r="C47" s="31">
        <f>SUM(C35:C38)</f>
        <v>70</v>
      </c>
      <c r="D47" s="31">
        <f t="shared" ref="D47:X47" si="6">SUM(D35:D38)</f>
        <v>0</v>
      </c>
      <c r="E47" s="31">
        <f t="shared" si="6"/>
        <v>25</v>
      </c>
      <c r="F47" s="31">
        <f t="shared" si="6"/>
        <v>20</v>
      </c>
      <c r="G47" s="31">
        <f t="shared" si="6"/>
        <v>0</v>
      </c>
      <c r="H47" s="31">
        <f t="shared" si="6"/>
        <v>0</v>
      </c>
      <c r="I47" s="31">
        <f t="shared" si="6"/>
        <v>0</v>
      </c>
      <c r="J47" s="31">
        <f t="shared" si="6"/>
        <v>0</v>
      </c>
      <c r="K47" s="31">
        <f t="shared" si="6"/>
        <v>0</v>
      </c>
      <c r="L47" s="31">
        <f t="shared" si="6"/>
        <v>0</v>
      </c>
      <c r="M47" s="31">
        <f t="shared" si="6"/>
        <v>70</v>
      </c>
      <c r="N47" s="31">
        <f t="shared" si="6"/>
        <v>0</v>
      </c>
      <c r="O47" s="31">
        <f t="shared" si="6"/>
        <v>0</v>
      </c>
      <c r="P47" s="31">
        <f t="shared" si="6"/>
        <v>0</v>
      </c>
      <c r="Q47" s="31">
        <f t="shared" si="6"/>
        <v>0</v>
      </c>
      <c r="R47" s="31">
        <f t="shared" si="6"/>
        <v>0</v>
      </c>
      <c r="S47" s="31">
        <f t="shared" si="6"/>
        <v>0</v>
      </c>
      <c r="T47" s="31">
        <f t="shared" si="6"/>
        <v>0</v>
      </c>
      <c r="U47" s="31">
        <f t="shared" si="6"/>
        <v>0</v>
      </c>
      <c r="V47" s="31">
        <f t="shared" si="6"/>
        <v>0</v>
      </c>
      <c r="W47" s="31">
        <f t="shared" si="6"/>
        <v>0</v>
      </c>
      <c r="X47" s="31">
        <f t="shared" si="6"/>
        <v>0</v>
      </c>
      <c r="Y47" s="15"/>
    </row>
    <row r="48" spans="1:25" x14ac:dyDescent="0.15">
      <c r="A48" s="3"/>
      <c r="B48" s="4" t="s">
        <v>17</v>
      </c>
      <c r="C48" s="33">
        <f>SUM(A47*C47)/1000</f>
        <v>7.0000000000000007E-2</v>
      </c>
      <c r="D48" s="33">
        <f>+(A47*D47)/1000</f>
        <v>0</v>
      </c>
      <c r="E48" s="33">
        <f>+(A47*E47)/1000</f>
        <v>2.5000000000000001E-2</v>
      </c>
      <c r="F48" s="33">
        <f>+(A47*F47)/1000</f>
        <v>0.02</v>
      </c>
      <c r="G48" s="33">
        <f>+(A47*G47)/1000</f>
        <v>0</v>
      </c>
      <c r="H48" s="33">
        <f>+(A47*H47)/1000</f>
        <v>0</v>
      </c>
      <c r="I48" s="33">
        <f>+(A47*I47)/1000</f>
        <v>0</v>
      </c>
      <c r="J48" s="33">
        <f>+(A47*J47)/1000</f>
        <v>0</v>
      </c>
      <c r="K48" s="33">
        <f>+(A47*K47)/1000</f>
        <v>0</v>
      </c>
      <c r="L48" s="33">
        <f>+(A47*L47)/1000</f>
        <v>0</v>
      </c>
      <c r="M48" s="33">
        <f>+(A47*M47)/1000</f>
        <v>7.0000000000000007E-2</v>
      </c>
      <c r="N48" s="33">
        <f>+(A47*N47)/1000</f>
        <v>0</v>
      </c>
      <c r="O48" s="33">
        <f>+(A47*O47)/1000</f>
        <v>0</v>
      </c>
      <c r="P48" s="33">
        <f>+(A47*P47)/1000</f>
        <v>0</v>
      </c>
      <c r="Q48" s="33">
        <f>+(A47*Q47)/1000</f>
        <v>0</v>
      </c>
      <c r="R48" s="33">
        <f>+(A47*R47)/1000</f>
        <v>0</v>
      </c>
      <c r="S48" s="33">
        <f>+(A47*S47)/1000</f>
        <v>0</v>
      </c>
      <c r="T48" s="33">
        <f>+(A47*T47)/1000</f>
        <v>0</v>
      </c>
      <c r="U48" s="33">
        <f>+(A47*U47)/1000</f>
        <v>0</v>
      </c>
      <c r="V48" s="33">
        <f>+(A47*V47)/1000</f>
        <v>0</v>
      </c>
      <c r="W48" s="33">
        <f>+(A47*W47)/1000</f>
        <v>0</v>
      </c>
      <c r="X48" s="33">
        <f>+(A47*X47)/1000</f>
        <v>0</v>
      </c>
      <c r="Y48" s="15"/>
    </row>
    <row r="49" spans="1:25" x14ac:dyDescent="0.15">
      <c r="A49" s="1">
        <f>SUM(D32)</f>
        <v>1</v>
      </c>
      <c r="B49" s="4" t="s">
        <v>18</v>
      </c>
      <c r="C49" s="34">
        <f>SUM(C39:C42)</f>
        <v>60</v>
      </c>
      <c r="D49" s="34">
        <f t="shared" ref="D49:X49" si="7">SUM(D39:D42)</f>
        <v>15</v>
      </c>
      <c r="E49" s="34">
        <f t="shared" si="7"/>
        <v>0</v>
      </c>
      <c r="F49" s="34">
        <f t="shared" si="7"/>
        <v>15</v>
      </c>
      <c r="G49" s="34">
        <f t="shared" si="7"/>
        <v>25</v>
      </c>
      <c r="H49" s="34">
        <f t="shared" si="7"/>
        <v>50</v>
      </c>
      <c r="I49" s="34">
        <f t="shared" si="7"/>
        <v>35</v>
      </c>
      <c r="J49" s="34">
        <f t="shared" si="7"/>
        <v>40</v>
      </c>
      <c r="K49" s="34">
        <f t="shared" si="7"/>
        <v>10</v>
      </c>
      <c r="L49" s="34">
        <f t="shared" si="7"/>
        <v>0</v>
      </c>
      <c r="M49" s="34">
        <f t="shared" si="7"/>
        <v>0</v>
      </c>
      <c r="N49" s="34">
        <f t="shared" si="7"/>
        <v>0</v>
      </c>
      <c r="O49" s="34">
        <f t="shared" si="7"/>
        <v>0</v>
      </c>
      <c r="P49" s="34">
        <f t="shared" si="7"/>
        <v>0</v>
      </c>
      <c r="Q49" s="34">
        <f t="shared" si="7"/>
        <v>0</v>
      </c>
      <c r="R49" s="34">
        <f t="shared" si="7"/>
        <v>0</v>
      </c>
      <c r="S49" s="34">
        <f t="shared" si="7"/>
        <v>0</v>
      </c>
      <c r="T49" s="34">
        <f t="shared" si="7"/>
        <v>0</v>
      </c>
      <c r="U49" s="34">
        <f t="shared" si="7"/>
        <v>0</v>
      </c>
      <c r="V49" s="34">
        <f t="shared" si="7"/>
        <v>0</v>
      </c>
      <c r="W49" s="34">
        <f t="shared" si="7"/>
        <v>0</v>
      </c>
      <c r="X49" s="34">
        <f t="shared" si="7"/>
        <v>0</v>
      </c>
      <c r="Y49" s="15"/>
    </row>
    <row r="50" spans="1:25" ht="11.25" thickBot="1" x14ac:dyDescent="0.2">
      <c r="A50" s="5"/>
      <c r="B50" s="6" t="s">
        <v>19</v>
      </c>
      <c r="C50" s="36">
        <f>SUM(A49*C49)/1000</f>
        <v>0.06</v>
      </c>
      <c r="D50" s="36">
        <f>+(A49*D49)/1000</f>
        <v>1.4999999999999999E-2</v>
      </c>
      <c r="E50" s="36">
        <f>+(A49*E49)/1000</f>
        <v>0</v>
      </c>
      <c r="F50" s="36">
        <f>+(A49*F49)/1000</f>
        <v>1.4999999999999999E-2</v>
      </c>
      <c r="G50" s="36">
        <f>+(A49*G49)/1000</f>
        <v>2.5000000000000001E-2</v>
      </c>
      <c r="H50" s="36">
        <f>+(A49*H49)/1000</f>
        <v>0.05</v>
      </c>
      <c r="I50" s="36">
        <f>+(A49*I49)/1000</f>
        <v>3.5000000000000003E-2</v>
      </c>
      <c r="J50" s="36">
        <f>+(A49*J49)/1000</f>
        <v>0.04</v>
      </c>
      <c r="K50" s="36">
        <f>+(A49*K49)/1000</f>
        <v>0.01</v>
      </c>
      <c r="L50" s="36">
        <f>+(A49*L49)/1000</f>
        <v>0</v>
      </c>
      <c r="M50" s="36">
        <f>+(A49*M49)/1000</f>
        <v>0</v>
      </c>
      <c r="N50" s="36">
        <f>+(A49*N49)/1000</f>
        <v>0</v>
      </c>
      <c r="O50" s="36">
        <f>+(A49*O49)/1000</f>
        <v>0</v>
      </c>
      <c r="P50" s="36">
        <f>+(A49*P49)/1000</f>
        <v>0</v>
      </c>
      <c r="Q50" s="36">
        <f>+(A49*Q49)/1000</f>
        <v>0</v>
      </c>
      <c r="R50" s="36">
        <f>+(A49*R49)/1000</f>
        <v>0</v>
      </c>
      <c r="S50" s="36">
        <f>+(A49*S49)/1000</f>
        <v>0</v>
      </c>
      <c r="T50" s="36">
        <f>+(A49*T49)/1000</f>
        <v>0</v>
      </c>
      <c r="U50" s="36">
        <f>+(A49*U49)/1000</f>
        <v>0</v>
      </c>
      <c r="V50" s="37">
        <f>+(A49*V49)/1000</f>
        <v>0</v>
      </c>
      <c r="W50" s="37">
        <f>+(A49*W49)/1000</f>
        <v>0</v>
      </c>
      <c r="X50" s="37">
        <f>+(A49*X49)/1000</f>
        <v>0</v>
      </c>
      <c r="Y50" s="15"/>
    </row>
    <row r="51" spans="1:25" x14ac:dyDescent="0.15">
      <c r="A51" s="116" t="s">
        <v>8</v>
      </c>
      <c r="B51" s="117"/>
      <c r="C51" s="38">
        <f>+C50+C48</f>
        <v>0.13</v>
      </c>
      <c r="D51" s="38">
        <f t="shared" ref="D51:X51" si="8">+D50+D48</f>
        <v>1.4999999999999999E-2</v>
      </c>
      <c r="E51" s="38">
        <f t="shared" si="8"/>
        <v>2.5000000000000001E-2</v>
      </c>
      <c r="F51" s="38">
        <f t="shared" si="8"/>
        <v>3.5000000000000003E-2</v>
      </c>
      <c r="G51" s="38">
        <f t="shared" si="8"/>
        <v>2.5000000000000001E-2</v>
      </c>
      <c r="H51" s="38">
        <f t="shared" si="8"/>
        <v>0.05</v>
      </c>
      <c r="I51" s="38">
        <f t="shared" si="8"/>
        <v>3.5000000000000003E-2</v>
      </c>
      <c r="J51" s="38">
        <f t="shared" si="8"/>
        <v>0.04</v>
      </c>
      <c r="K51" s="38">
        <f t="shared" si="8"/>
        <v>0.01</v>
      </c>
      <c r="L51" s="38">
        <f t="shared" si="8"/>
        <v>0</v>
      </c>
      <c r="M51" s="38">
        <f t="shared" si="8"/>
        <v>7.0000000000000007E-2</v>
      </c>
      <c r="N51" s="38">
        <f t="shared" si="8"/>
        <v>0</v>
      </c>
      <c r="O51" s="38">
        <f t="shared" si="8"/>
        <v>0</v>
      </c>
      <c r="P51" s="38">
        <f t="shared" si="8"/>
        <v>0</v>
      </c>
      <c r="Q51" s="38">
        <f t="shared" si="8"/>
        <v>0</v>
      </c>
      <c r="R51" s="38">
        <f t="shared" si="8"/>
        <v>0</v>
      </c>
      <c r="S51" s="38">
        <f t="shared" si="8"/>
        <v>0</v>
      </c>
      <c r="T51" s="38">
        <f t="shared" si="8"/>
        <v>0</v>
      </c>
      <c r="U51" s="38">
        <f t="shared" si="8"/>
        <v>0</v>
      </c>
      <c r="V51" s="39">
        <f t="shared" si="8"/>
        <v>0</v>
      </c>
      <c r="W51" s="39">
        <f t="shared" si="8"/>
        <v>0</v>
      </c>
      <c r="X51" s="39">
        <f t="shared" si="8"/>
        <v>0</v>
      </c>
      <c r="Y51" s="15"/>
    </row>
    <row r="52" spans="1:25" x14ac:dyDescent="0.15">
      <c r="A52" s="109" t="s">
        <v>9</v>
      </c>
      <c r="B52" s="111"/>
      <c r="C52" s="40">
        <v>262</v>
      </c>
      <c r="D52" s="40">
        <v>608</v>
      </c>
      <c r="E52" s="40">
        <v>858</v>
      </c>
      <c r="F52" s="40">
        <v>1650</v>
      </c>
      <c r="G52" s="40">
        <v>2644</v>
      </c>
      <c r="H52" s="40">
        <v>444</v>
      </c>
      <c r="I52" s="40">
        <v>208</v>
      </c>
      <c r="J52" s="40">
        <v>154</v>
      </c>
      <c r="K52" s="40">
        <v>198</v>
      </c>
      <c r="L52" s="40">
        <v>147</v>
      </c>
      <c r="M52" s="40">
        <v>268</v>
      </c>
      <c r="N52" s="40"/>
      <c r="O52" s="40"/>
      <c r="P52" s="40"/>
      <c r="Q52" s="40"/>
      <c r="R52" s="40"/>
      <c r="S52" s="40"/>
      <c r="T52" s="40"/>
      <c r="U52" s="40"/>
      <c r="V52" s="41"/>
      <c r="W52" s="41"/>
      <c r="X52" s="41"/>
      <c r="Y52" s="15"/>
    </row>
    <row r="53" spans="1:25" x14ac:dyDescent="0.15">
      <c r="A53" s="7">
        <f>SUM(A47)</f>
        <v>1</v>
      </c>
      <c r="B53" s="8" t="s">
        <v>10</v>
      </c>
      <c r="C53" s="42">
        <f>SUM(C48*C52)</f>
        <v>18.340000000000003</v>
      </c>
      <c r="D53" s="42">
        <f>SUM(D48*D52)</f>
        <v>0</v>
      </c>
      <c r="E53" s="42">
        <f t="shared" ref="E53:X53" si="9">SUM(E48*E52)</f>
        <v>21.450000000000003</v>
      </c>
      <c r="F53" s="42">
        <f t="shared" si="9"/>
        <v>33</v>
      </c>
      <c r="G53" s="42">
        <f t="shared" si="9"/>
        <v>0</v>
      </c>
      <c r="H53" s="42">
        <f t="shared" si="9"/>
        <v>0</v>
      </c>
      <c r="I53" s="42">
        <f t="shared" si="9"/>
        <v>0</v>
      </c>
      <c r="J53" s="42">
        <f t="shared" si="9"/>
        <v>0</v>
      </c>
      <c r="K53" s="42">
        <f t="shared" si="9"/>
        <v>0</v>
      </c>
      <c r="L53" s="42">
        <f t="shared" si="9"/>
        <v>0</v>
      </c>
      <c r="M53" s="42">
        <f t="shared" si="9"/>
        <v>18.760000000000002</v>
      </c>
      <c r="N53" s="42">
        <f t="shared" si="9"/>
        <v>0</v>
      </c>
      <c r="O53" s="42">
        <f t="shared" si="9"/>
        <v>0</v>
      </c>
      <c r="P53" s="42">
        <f t="shared" si="9"/>
        <v>0</v>
      </c>
      <c r="Q53" s="42">
        <f t="shared" si="9"/>
        <v>0</v>
      </c>
      <c r="R53" s="42">
        <f t="shared" si="9"/>
        <v>0</v>
      </c>
      <c r="S53" s="42">
        <f t="shared" si="9"/>
        <v>0</v>
      </c>
      <c r="T53" s="42">
        <f t="shared" si="9"/>
        <v>0</v>
      </c>
      <c r="U53" s="42">
        <f t="shared" si="9"/>
        <v>0</v>
      </c>
      <c r="V53" s="42">
        <f t="shared" si="9"/>
        <v>0</v>
      </c>
      <c r="W53" s="42">
        <f t="shared" si="9"/>
        <v>0</v>
      </c>
      <c r="X53" s="42">
        <f t="shared" si="9"/>
        <v>0</v>
      </c>
      <c r="Y53" s="43">
        <f>SUM(C53:X53)</f>
        <v>91.550000000000011</v>
      </c>
    </row>
    <row r="54" spans="1:25" x14ac:dyDescent="0.15">
      <c r="A54" s="7">
        <f>SUM(A49)</f>
        <v>1</v>
      </c>
      <c r="B54" s="8" t="s">
        <v>10</v>
      </c>
      <c r="C54" s="42">
        <f>SUM(C50*C52)</f>
        <v>15.719999999999999</v>
      </c>
      <c r="D54" s="42">
        <f>SUM(D50*D52)</f>
        <v>9.1199999999999992</v>
      </c>
      <c r="E54" s="42">
        <f t="shared" ref="E54:X54" si="10">SUM(E50*E52)</f>
        <v>0</v>
      </c>
      <c r="F54" s="42">
        <f t="shared" si="10"/>
        <v>24.75</v>
      </c>
      <c r="G54" s="42">
        <f t="shared" si="10"/>
        <v>66.100000000000009</v>
      </c>
      <c r="H54" s="42">
        <f t="shared" si="10"/>
        <v>22.200000000000003</v>
      </c>
      <c r="I54" s="42">
        <f t="shared" si="10"/>
        <v>7.2800000000000011</v>
      </c>
      <c r="J54" s="42">
        <f t="shared" si="10"/>
        <v>6.16</v>
      </c>
      <c r="K54" s="42">
        <f t="shared" si="10"/>
        <v>1.98</v>
      </c>
      <c r="L54" s="42">
        <f t="shared" si="10"/>
        <v>0</v>
      </c>
      <c r="M54" s="42">
        <f t="shared" si="10"/>
        <v>0</v>
      </c>
      <c r="N54" s="42">
        <f t="shared" si="10"/>
        <v>0</v>
      </c>
      <c r="O54" s="42">
        <f t="shared" si="10"/>
        <v>0</v>
      </c>
      <c r="P54" s="42">
        <f t="shared" si="10"/>
        <v>0</v>
      </c>
      <c r="Q54" s="42">
        <f t="shared" si="10"/>
        <v>0</v>
      </c>
      <c r="R54" s="42">
        <f t="shared" si="10"/>
        <v>0</v>
      </c>
      <c r="S54" s="42">
        <f t="shared" si="10"/>
        <v>0</v>
      </c>
      <c r="T54" s="42">
        <f t="shared" si="10"/>
        <v>0</v>
      </c>
      <c r="U54" s="42">
        <f t="shared" si="10"/>
        <v>0</v>
      </c>
      <c r="V54" s="42">
        <f t="shared" si="10"/>
        <v>0</v>
      </c>
      <c r="W54" s="42">
        <f t="shared" si="10"/>
        <v>0</v>
      </c>
      <c r="X54" s="42">
        <f t="shared" si="10"/>
        <v>0</v>
      </c>
      <c r="Y54" s="43">
        <f>SUM(C54:X54)</f>
        <v>153.30999999999997</v>
      </c>
    </row>
    <row r="55" spans="1:25" x14ac:dyDescent="0.15">
      <c r="A55" s="100" t="s">
        <v>11</v>
      </c>
      <c r="B55" s="101"/>
      <c r="C55" s="44">
        <f>SUM(C53:C54)</f>
        <v>34.06</v>
      </c>
      <c r="D55" s="44">
        <f t="shared" ref="D55:X55" si="11">+D51*D52</f>
        <v>9.1199999999999992</v>
      </c>
      <c r="E55" s="44">
        <f t="shared" si="11"/>
        <v>21.450000000000003</v>
      </c>
      <c r="F55" s="44">
        <f t="shared" si="11"/>
        <v>57.750000000000007</v>
      </c>
      <c r="G55" s="44">
        <f t="shared" si="11"/>
        <v>66.100000000000009</v>
      </c>
      <c r="H55" s="44">
        <f t="shared" si="11"/>
        <v>22.200000000000003</v>
      </c>
      <c r="I55" s="44">
        <f t="shared" si="11"/>
        <v>7.2800000000000011</v>
      </c>
      <c r="J55" s="44">
        <f t="shared" si="11"/>
        <v>6.16</v>
      </c>
      <c r="K55" s="44">
        <f t="shared" si="11"/>
        <v>1.98</v>
      </c>
      <c r="L55" s="44">
        <f t="shared" si="11"/>
        <v>0</v>
      </c>
      <c r="M55" s="44">
        <f t="shared" si="11"/>
        <v>18.760000000000002</v>
      </c>
      <c r="N55" s="44">
        <f t="shared" si="11"/>
        <v>0</v>
      </c>
      <c r="O55" s="44">
        <f t="shared" si="11"/>
        <v>0</v>
      </c>
      <c r="P55" s="44">
        <f t="shared" si="11"/>
        <v>0</v>
      </c>
      <c r="Q55" s="44">
        <f t="shared" si="11"/>
        <v>0</v>
      </c>
      <c r="R55" s="44">
        <f t="shared" si="11"/>
        <v>0</v>
      </c>
      <c r="S55" s="44">
        <f t="shared" si="11"/>
        <v>0</v>
      </c>
      <c r="T55" s="44">
        <f t="shared" si="11"/>
        <v>0</v>
      </c>
      <c r="U55" s="44">
        <f t="shared" si="11"/>
        <v>0</v>
      </c>
      <c r="V55" s="45">
        <f t="shared" si="11"/>
        <v>0</v>
      </c>
      <c r="W55" s="45">
        <f t="shared" si="11"/>
        <v>0</v>
      </c>
      <c r="X55" s="45">
        <f t="shared" si="11"/>
        <v>0</v>
      </c>
      <c r="Y55" s="43">
        <f>SUM(C55:X55)</f>
        <v>244.85999999999999</v>
      </c>
    </row>
    <row r="56" spans="1:25" x14ac:dyDescent="0.1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7"/>
    </row>
    <row r="57" spans="1:25" x14ac:dyDescent="0.1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7"/>
    </row>
    <row r="58" spans="1:25" x14ac:dyDescent="0.15">
      <c r="A58" s="118" t="s">
        <v>12</v>
      </c>
      <c r="B58" s="118"/>
      <c r="C58" s="50"/>
      <c r="H58" s="118" t="s">
        <v>13</v>
      </c>
      <c r="I58" s="118"/>
      <c r="J58" s="118"/>
      <c r="K58" s="118"/>
      <c r="P58" s="118" t="s">
        <v>14</v>
      </c>
      <c r="Q58" s="118"/>
      <c r="R58" s="118"/>
      <c r="S58" s="118"/>
    </row>
  </sheetData>
  <mergeCells count="30">
    <mergeCell ref="A25:B25"/>
    <mergeCell ref="B1:J1"/>
    <mergeCell ref="M1:Q1"/>
    <mergeCell ref="R1:V1"/>
    <mergeCell ref="P2:S2"/>
    <mergeCell ref="A3:B4"/>
    <mergeCell ref="C3:V3"/>
    <mergeCell ref="A5:A8"/>
    <mergeCell ref="A9:A12"/>
    <mergeCell ref="A13:A16"/>
    <mergeCell ref="A21:B21"/>
    <mergeCell ref="A22:B22"/>
    <mergeCell ref="A28:B28"/>
    <mergeCell ref="H28:K28"/>
    <mergeCell ref="P28:S28"/>
    <mergeCell ref="B31:J31"/>
    <mergeCell ref="M31:Q31"/>
    <mergeCell ref="R31:V31"/>
    <mergeCell ref="P58:S58"/>
    <mergeCell ref="P32:S32"/>
    <mergeCell ref="A33:B34"/>
    <mergeCell ref="C33:V33"/>
    <mergeCell ref="A35:A38"/>
    <mergeCell ref="A39:A42"/>
    <mergeCell ref="A43:A46"/>
    <mergeCell ref="A51:B51"/>
    <mergeCell ref="A52:B52"/>
    <mergeCell ref="A55:B55"/>
    <mergeCell ref="A58:B58"/>
    <mergeCell ref="H58:K58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8"/>
  <sheetViews>
    <sheetView topLeftCell="A16" workbookViewId="0">
      <selection activeCell="L38" sqref="L38"/>
    </sheetView>
  </sheetViews>
  <sheetFormatPr defaultRowHeight="10.5" x14ac:dyDescent="0.15"/>
  <cols>
    <col min="1" max="1" width="3.140625" style="9" customWidth="1"/>
    <col min="2" max="2" width="23.5703125" style="9" customWidth="1"/>
    <col min="3" max="3" width="3.85546875" style="9" customWidth="1"/>
    <col min="4" max="4" width="4.42578125" style="9" customWidth="1"/>
    <col min="5" max="5" width="4.140625" style="9" customWidth="1"/>
    <col min="6" max="6" width="5.140625" style="9" customWidth="1"/>
    <col min="7" max="7" width="4.140625" style="9" customWidth="1"/>
    <col min="8" max="11" width="3.85546875" style="9" customWidth="1"/>
    <col min="12" max="12" width="4.28515625" style="9" customWidth="1"/>
    <col min="13" max="22" width="3.85546875" style="9" customWidth="1"/>
    <col min="23" max="23" width="4.28515625" style="9" customWidth="1"/>
    <col min="24" max="24" width="4.140625" style="9" customWidth="1"/>
    <col min="25" max="256" width="9.140625" style="9"/>
    <col min="257" max="257" width="3.85546875" style="9" customWidth="1"/>
    <col min="258" max="258" width="15.42578125" style="9" customWidth="1"/>
    <col min="259" max="280" width="4.140625" style="9" customWidth="1"/>
    <col min="281" max="512" width="9.140625" style="9"/>
    <col min="513" max="513" width="3.85546875" style="9" customWidth="1"/>
    <col min="514" max="514" width="15.42578125" style="9" customWidth="1"/>
    <col min="515" max="536" width="4.140625" style="9" customWidth="1"/>
    <col min="537" max="768" width="9.140625" style="9"/>
    <col min="769" max="769" width="3.85546875" style="9" customWidth="1"/>
    <col min="770" max="770" width="15.42578125" style="9" customWidth="1"/>
    <col min="771" max="792" width="4.140625" style="9" customWidth="1"/>
    <col min="793" max="1024" width="9.140625" style="9"/>
    <col min="1025" max="1025" width="3.85546875" style="9" customWidth="1"/>
    <col min="1026" max="1026" width="15.42578125" style="9" customWidth="1"/>
    <col min="1027" max="1048" width="4.140625" style="9" customWidth="1"/>
    <col min="1049" max="1280" width="9.140625" style="9"/>
    <col min="1281" max="1281" width="3.85546875" style="9" customWidth="1"/>
    <col min="1282" max="1282" width="15.42578125" style="9" customWidth="1"/>
    <col min="1283" max="1304" width="4.140625" style="9" customWidth="1"/>
    <col min="1305" max="1536" width="9.140625" style="9"/>
    <col min="1537" max="1537" width="3.85546875" style="9" customWidth="1"/>
    <col min="1538" max="1538" width="15.42578125" style="9" customWidth="1"/>
    <col min="1539" max="1560" width="4.140625" style="9" customWidth="1"/>
    <col min="1561" max="1792" width="9.140625" style="9"/>
    <col min="1793" max="1793" width="3.85546875" style="9" customWidth="1"/>
    <col min="1794" max="1794" width="15.42578125" style="9" customWidth="1"/>
    <col min="1795" max="1816" width="4.140625" style="9" customWidth="1"/>
    <col min="1817" max="2048" width="9.140625" style="9"/>
    <col min="2049" max="2049" width="3.85546875" style="9" customWidth="1"/>
    <col min="2050" max="2050" width="15.42578125" style="9" customWidth="1"/>
    <col min="2051" max="2072" width="4.140625" style="9" customWidth="1"/>
    <col min="2073" max="2304" width="9.140625" style="9"/>
    <col min="2305" max="2305" width="3.85546875" style="9" customWidth="1"/>
    <col min="2306" max="2306" width="15.42578125" style="9" customWidth="1"/>
    <col min="2307" max="2328" width="4.140625" style="9" customWidth="1"/>
    <col min="2329" max="2560" width="9.140625" style="9"/>
    <col min="2561" max="2561" width="3.85546875" style="9" customWidth="1"/>
    <col min="2562" max="2562" width="15.42578125" style="9" customWidth="1"/>
    <col min="2563" max="2584" width="4.140625" style="9" customWidth="1"/>
    <col min="2585" max="2816" width="9.140625" style="9"/>
    <col min="2817" max="2817" width="3.85546875" style="9" customWidth="1"/>
    <col min="2818" max="2818" width="15.42578125" style="9" customWidth="1"/>
    <col min="2819" max="2840" width="4.140625" style="9" customWidth="1"/>
    <col min="2841" max="3072" width="9.140625" style="9"/>
    <col min="3073" max="3073" width="3.85546875" style="9" customWidth="1"/>
    <col min="3074" max="3074" width="15.42578125" style="9" customWidth="1"/>
    <col min="3075" max="3096" width="4.140625" style="9" customWidth="1"/>
    <col min="3097" max="3328" width="9.140625" style="9"/>
    <col min="3329" max="3329" width="3.85546875" style="9" customWidth="1"/>
    <col min="3330" max="3330" width="15.42578125" style="9" customWidth="1"/>
    <col min="3331" max="3352" width="4.140625" style="9" customWidth="1"/>
    <col min="3353" max="3584" width="9.140625" style="9"/>
    <col min="3585" max="3585" width="3.85546875" style="9" customWidth="1"/>
    <col min="3586" max="3586" width="15.42578125" style="9" customWidth="1"/>
    <col min="3587" max="3608" width="4.140625" style="9" customWidth="1"/>
    <col min="3609" max="3840" width="9.140625" style="9"/>
    <col min="3841" max="3841" width="3.85546875" style="9" customWidth="1"/>
    <col min="3842" max="3842" width="15.42578125" style="9" customWidth="1"/>
    <col min="3843" max="3864" width="4.140625" style="9" customWidth="1"/>
    <col min="3865" max="4096" width="9.140625" style="9"/>
    <col min="4097" max="4097" width="3.85546875" style="9" customWidth="1"/>
    <col min="4098" max="4098" width="15.42578125" style="9" customWidth="1"/>
    <col min="4099" max="4120" width="4.140625" style="9" customWidth="1"/>
    <col min="4121" max="4352" width="9.140625" style="9"/>
    <col min="4353" max="4353" width="3.85546875" style="9" customWidth="1"/>
    <col min="4354" max="4354" width="15.42578125" style="9" customWidth="1"/>
    <col min="4355" max="4376" width="4.140625" style="9" customWidth="1"/>
    <col min="4377" max="4608" width="9.140625" style="9"/>
    <col min="4609" max="4609" width="3.85546875" style="9" customWidth="1"/>
    <col min="4610" max="4610" width="15.42578125" style="9" customWidth="1"/>
    <col min="4611" max="4632" width="4.140625" style="9" customWidth="1"/>
    <col min="4633" max="4864" width="9.140625" style="9"/>
    <col min="4865" max="4865" width="3.85546875" style="9" customWidth="1"/>
    <col min="4866" max="4866" width="15.42578125" style="9" customWidth="1"/>
    <col min="4867" max="4888" width="4.140625" style="9" customWidth="1"/>
    <col min="4889" max="5120" width="9.140625" style="9"/>
    <col min="5121" max="5121" width="3.85546875" style="9" customWidth="1"/>
    <col min="5122" max="5122" width="15.42578125" style="9" customWidth="1"/>
    <col min="5123" max="5144" width="4.140625" style="9" customWidth="1"/>
    <col min="5145" max="5376" width="9.140625" style="9"/>
    <col min="5377" max="5377" width="3.85546875" style="9" customWidth="1"/>
    <col min="5378" max="5378" width="15.42578125" style="9" customWidth="1"/>
    <col min="5379" max="5400" width="4.140625" style="9" customWidth="1"/>
    <col min="5401" max="5632" width="9.140625" style="9"/>
    <col min="5633" max="5633" width="3.85546875" style="9" customWidth="1"/>
    <col min="5634" max="5634" width="15.42578125" style="9" customWidth="1"/>
    <col min="5635" max="5656" width="4.140625" style="9" customWidth="1"/>
    <col min="5657" max="5888" width="9.140625" style="9"/>
    <col min="5889" max="5889" width="3.85546875" style="9" customWidth="1"/>
    <col min="5890" max="5890" width="15.42578125" style="9" customWidth="1"/>
    <col min="5891" max="5912" width="4.140625" style="9" customWidth="1"/>
    <col min="5913" max="6144" width="9.140625" style="9"/>
    <col min="6145" max="6145" width="3.85546875" style="9" customWidth="1"/>
    <col min="6146" max="6146" width="15.42578125" style="9" customWidth="1"/>
    <col min="6147" max="6168" width="4.140625" style="9" customWidth="1"/>
    <col min="6169" max="6400" width="9.140625" style="9"/>
    <col min="6401" max="6401" width="3.85546875" style="9" customWidth="1"/>
    <col min="6402" max="6402" width="15.42578125" style="9" customWidth="1"/>
    <col min="6403" max="6424" width="4.140625" style="9" customWidth="1"/>
    <col min="6425" max="6656" width="9.140625" style="9"/>
    <col min="6657" max="6657" width="3.85546875" style="9" customWidth="1"/>
    <col min="6658" max="6658" width="15.42578125" style="9" customWidth="1"/>
    <col min="6659" max="6680" width="4.140625" style="9" customWidth="1"/>
    <col min="6681" max="6912" width="9.140625" style="9"/>
    <col min="6913" max="6913" width="3.85546875" style="9" customWidth="1"/>
    <col min="6914" max="6914" width="15.42578125" style="9" customWidth="1"/>
    <col min="6915" max="6936" width="4.140625" style="9" customWidth="1"/>
    <col min="6937" max="7168" width="9.140625" style="9"/>
    <col min="7169" max="7169" width="3.85546875" style="9" customWidth="1"/>
    <col min="7170" max="7170" width="15.42578125" style="9" customWidth="1"/>
    <col min="7171" max="7192" width="4.140625" style="9" customWidth="1"/>
    <col min="7193" max="7424" width="9.140625" style="9"/>
    <col min="7425" max="7425" width="3.85546875" style="9" customWidth="1"/>
    <col min="7426" max="7426" width="15.42578125" style="9" customWidth="1"/>
    <col min="7427" max="7448" width="4.140625" style="9" customWidth="1"/>
    <col min="7449" max="7680" width="9.140625" style="9"/>
    <col min="7681" max="7681" width="3.85546875" style="9" customWidth="1"/>
    <col min="7682" max="7682" width="15.42578125" style="9" customWidth="1"/>
    <col min="7683" max="7704" width="4.140625" style="9" customWidth="1"/>
    <col min="7705" max="7936" width="9.140625" style="9"/>
    <col min="7937" max="7937" width="3.85546875" style="9" customWidth="1"/>
    <col min="7938" max="7938" width="15.42578125" style="9" customWidth="1"/>
    <col min="7939" max="7960" width="4.140625" style="9" customWidth="1"/>
    <col min="7961" max="8192" width="9.140625" style="9"/>
    <col min="8193" max="8193" width="3.85546875" style="9" customWidth="1"/>
    <col min="8194" max="8194" width="15.42578125" style="9" customWidth="1"/>
    <col min="8195" max="8216" width="4.140625" style="9" customWidth="1"/>
    <col min="8217" max="8448" width="9.140625" style="9"/>
    <col min="8449" max="8449" width="3.85546875" style="9" customWidth="1"/>
    <col min="8450" max="8450" width="15.42578125" style="9" customWidth="1"/>
    <col min="8451" max="8472" width="4.140625" style="9" customWidth="1"/>
    <col min="8473" max="8704" width="9.140625" style="9"/>
    <col min="8705" max="8705" width="3.85546875" style="9" customWidth="1"/>
    <col min="8706" max="8706" width="15.42578125" style="9" customWidth="1"/>
    <col min="8707" max="8728" width="4.140625" style="9" customWidth="1"/>
    <col min="8729" max="8960" width="9.140625" style="9"/>
    <col min="8961" max="8961" width="3.85546875" style="9" customWidth="1"/>
    <col min="8962" max="8962" width="15.42578125" style="9" customWidth="1"/>
    <col min="8963" max="8984" width="4.140625" style="9" customWidth="1"/>
    <col min="8985" max="9216" width="9.140625" style="9"/>
    <col min="9217" max="9217" width="3.85546875" style="9" customWidth="1"/>
    <col min="9218" max="9218" width="15.42578125" style="9" customWidth="1"/>
    <col min="9219" max="9240" width="4.140625" style="9" customWidth="1"/>
    <col min="9241" max="9472" width="9.140625" style="9"/>
    <col min="9473" max="9473" width="3.85546875" style="9" customWidth="1"/>
    <col min="9474" max="9474" width="15.42578125" style="9" customWidth="1"/>
    <col min="9475" max="9496" width="4.140625" style="9" customWidth="1"/>
    <col min="9497" max="9728" width="9.140625" style="9"/>
    <col min="9729" max="9729" width="3.85546875" style="9" customWidth="1"/>
    <col min="9730" max="9730" width="15.42578125" style="9" customWidth="1"/>
    <col min="9731" max="9752" width="4.140625" style="9" customWidth="1"/>
    <col min="9753" max="9984" width="9.140625" style="9"/>
    <col min="9985" max="9985" width="3.85546875" style="9" customWidth="1"/>
    <col min="9986" max="9986" width="15.42578125" style="9" customWidth="1"/>
    <col min="9987" max="10008" width="4.140625" style="9" customWidth="1"/>
    <col min="10009" max="10240" width="9.140625" style="9"/>
    <col min="10241" max="10241" width="3.85546875" style="9" customWidth="1"/>
    <col min="10242" max="10242" width="15.42578125" style="9" customWidth="1"/>
    <col min="10243" max="10264" width="4.140625" style="9" customWidth="1"/>
    <col min="10265" max="10496" width="9.140625" style="9"/>
    <col min="10497" max="10497" width="3.85546875" style="9" customWidth="1"/>
    <col min="10498" max="10498" width="15.42578125" style="9" customWidth="1"/>
    <col min="10499" max="10520" width="4.140625" style="9" customWidth="1"/>
    <col min="10521" max="10752" width="9.140625" style="9"/>
    <col min="10753" max="10753" width="3.85546875" style="9" customWidth="1"/>
    <col min="10754" max="10754" width="15.42578125" style="9" customWidth="1"/>
    <col min="10755" max="10776" width="4.140625" style="9" customWidth="1"/>
    <col min="10777" max="11008" width="9.140625" style="9"/>
    <col min="11009" max="11009" width="3.85546875" style="9" customWidth="1"/>
    <col min="11010" max="11010" width="15.42578125" style="9" customWidth="1"/>
    <col min="11011" max="11032" width="4.140625" style="9" customWidth="1"/>
    <col min="11033" max="11264" width="9.140625" style="9"/>
    <col min="11265" max="11265" width="3.85546875" style="9" customWidth="1"/>
    <col min="11266" max="11266" width="15.42578125" style="9" customWidth="1"/>
    <col min="11267" max="11288" width="4.140625" style="9" customWidth="1"/>
    <col min="11289" max="11520" width="9.140625" style="9"/>
    <col min="11521" max="11521" width="3.85546875" style="9" customWidth="1"/>
    <col min="11522" max="11522" width="15.42578125" style="9" customWidth="1"/>
    <col min="11523" max="11544" width="4.140625" style="9" customWidth="1"/>
    <col min="11545" max="11776" width="9.140625" style="9"/>
    <col min="11777" max="11777" width="3.85546875" style="9" customWidth="1"/>
    <col min="11778" max="11778" width="15.42578125" style="9" customWidth="1"/>
    <col min="11779" max="11800" width="4.140625" style="9" customWidth="1"/>
    <col min="11801" max="12032" width="9.140625" style="9"/>
    <col min="12033" max="12033" width="3.85546875" style="9" customWidth="1"/>
    <col min="12034" max="12034" width="15.42578125" style="9" customWidth="1"/>
    <col min="12035" max="12056" width="4.140625" style="9" customWidth="1"/>
    <col min="12057" max="12288" width="9.140625" style="9"/>
    <col min="12289" max="12289" width="3.85546875" style="9" customWidth="1"/>
    <col min="12290" max="12290" width="15.42578125" style="9" customWidth="1"/>
    <col min="12291" max="12312" width="4.140625" style="9" customWidth="1"/>
    <col min="12313" max="12544" width="9.140625" style="9"/>
    <col min="12545" max="12545" width="3.85546875" style="9" customWidth="1"/>
    <col min="12546" max="12546" width="15.42578125" style="9" customWidth="1"/>
    <col min="12547" max="12568" width="4.140625" style="9" customWidth="1"/>
    <col min="12569" max="12800" width="9.140625" style="9"/>
    <col min="12801" max="12801" width="3.85546875" style="9" customWidth="1"/>
    <col min="12802" max="12802" width="15.42578125" style="9" customWidth="1"/>
    <col min="12803" max="12824" width="4.140625" style="9" customWidth="1"/>
    <col min="12825" max="13056" width="9.140625" style="9"/>
    <col min="13057" max="13057" width="3.85546875" style="9" customWidth="1"/>
    <col min="13058" max="13058" width="15.42578125" style="9" customWidth="1"/>
    <col min="13059" max="13080" width="4.140625" style="9" customWidth="1"/>
    <col min="13081" max="13312" width="9.140625" style="9"/>
    <col min="13313" max="13313" width="3.85546875" style="9" customWidth="1"/>
    <col min="13314" max="13314" width="15.42578125" style="9" customWidth="1"/>
    <col min="13315" max="13336" width="4.140625" style="9" customWidth="1"/>
    <col min="13337" max="13568" width="9.140625" style="9"/>
    <col min="13569" max="13569" width="3.85546875" style="9" customWidth="1"/>
    <col min="13570" max="13570" width="15.42578125" style="9" customWidth="1"/>
    <col min="13571" max="13592" width="4.140625" style="9" customWidth="1"/>
    <col min="13593" max="13824" width="9.140625" style="9"/>
    <col min="13825" max="13825" width="3.85546875" style="9" customWidth="1"/>
    <col min="13826" max="13826" width="15.42578125" style="9" customWidth="1"/>
    <col min="13827" max="13848" width="4.140625" style="9" customWidth="1"/>
    <col min="13849" max="14080" width="9.140625" style="9"/>
    <col min="14081" max="14081" width="3.85546875" style="9" customWidth="1"/>
    <col min="14082" max="14082" width="15.42578125" style="9" customWidth="1"/>
    <col min="14083" max="14104" width="4.140625" style="9" customWidth="1"/>
    <col min="14105" max="14336" width="9.140625" style="9"/>
    <col min="14337" max="14337" width="3.85546875" style="9" customWidth="1"/>
    <col min="14338" max="14338" width="15.42578125" style="9" customWidth="1"/>
    <col min="14339" max="14360" width="4.140625" style="9" customWidth="1"/>
    <col min="14361" max="14592" width="9.140625" style="9"/>
    <col min="14593" max="14593" width="3.85546875" style="9" customWidth="1"/>
    <col min="14594" max="14594" width="15.42578125" style="9" customWidth="1"/>
    <col min="14595" max="14616" width="4.140625" style="9" customWidth="1"/>
    <col min="14617" max="14848" width="9.140625" style="9"/>
    <col min="14849" max="14849" width="3.85546875" style="9" customWidth="1"/>
    <col min="14850" max="14850" width="15.42578125" style="9" customWidth="1"/>
    <col min="14851" max="14872" width="4.140625" style="9" customWidth="1"/>
    <col min="14873" max="15104" width="9.140625" style="9"/>
    <col min="15105" max="15105" width="3.85546875" style="9" customWidth="1"/>
    <col min="15106" max="15106" width="15.42578125" style="9" customWidth="1"/>
    <col min="15107" max="15128" width="4.140625" style="9" customWidth="1"/>
    <col min="15129" max="15360" width="9.140625" style="9"/>
    <col min="15361" max="15361" width="3.85546875" style="9" customWidth="1"/>
    <col min="15362" max="15362" width="15.42578125" style="9" customWidth="1"/>
    <col min="15363" max="15384" width="4.140625" style="9" customWidth="1"/>
    <col min="15385" max="15616" width="9.140625" style="9"/>
    <col min="15617" max="15617" width="3.85546875" style="9" customWidth="1"/>
    <col min="15618" max="15618" width="15.42578125" style="9" customWidth="1"/>
    <col min="15619" max="15640" width="4.140625" style="9" customWidth="1"/>
    <col min="15641" max="15872" width="9.140625" style="9"/>
    <col min="15873" max="15873" width="3.85546875" style="9" customWidth="1"/>
    <col min="15874" max="15874" width="15.42578125" style="9" customWidth="1"/>
    <col min="15875" max="15896" width="4.140625" style="9" customWidth="1"/>
    <col min="15897" max="16128" width="9.140625" style="9"/>
    <col min="16129" max="16129" width="3.85546875" style="9" customWidth="1"/>
    <col min="16130" max="16130" width="15.42578125" style="9" customWidth="1"/>
    <col min="16131" max="16152" width="4.140625" style="9" customWidth="1"/>
    <col min="16153" max="16384" width="9.140625" style="9"/>
  </cols>
  <sheetData>
    <row r="1" spans="1:25" x14ac:dyDescent="0.15">
      <c r="B1" s="102" t="s">
        <v>0</v>
      </c>
      <c r="C1" s="102"/>
      <c r="D1" s="102"/>
      <c r="E1" s="102"/>
      <c r="F1" s="102"/>
      <c r="G1" s="102"/>
      <c r="H1" s="102"/>
      <c r="I1" s="102"/>
      <c r="J1" s="102"/>
      <c r="L1" s="10"/>
      <c r="M1" s="103" t="s">
        <v>1</v>
      </c>
      <c r="N1" s="103"/>
      <c r="O1" s="103"/>
      <c r="P1" s="103"/>
      <c r="Q1" s="103"/>
      <c r="R1" s="103" t="s">
        <v>2</v>
      </c>
      <c r="S1" s="103"/>
      <c r="T1" s="103"/>
      <c r="U1" s="103"/>
      <c r="V1" s="103"/>
    </row>
    <row r="2" spans="1:25" x14ac:dyDescent="0.15">
      <c r="B2" s="11" t="s">
        <v>3</v>
      </c>
      <c r="C2" s="12">
        <v>1</v>
      </c>
      <c r="D2" s="12">
        <v>1</v>
      </c>
      <c r="E2" s="13"/>
      <c r="F2" s="13"/>
      <c r="G2" s="13"/>
      <c r="H2" s="13"/>
      <c r="I2" s="13"/>
      <c r="J2" s="13"/>
      <c r="P2" s="104">
        <v>43031</v>
      </c>
      <c r="Q2" s="104"/>
      <c r="R2" s="104"/>
      <c r="S2" s="104"/>
      <c r="T2" s="13"/>
      <c r="U2" s="13"/>
      <c r="V2" s="13"/>
    </row>
    <row r="3" spans="1:25" x14ac:dyDescent="0.15">
      <c r="A3" s="105"/>
      <c r="B3" s="106"/>
      <c r="C3" s="109" t="s">
        <v>4</v>
      </c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1"/>
      <c r="W3" s="14"/>
      <c r="X3" s="14"/>
      <c r="Y3" s="15"/>
    </row>
    <row r="4" spans="1:25" ht="58.5" thickBot="1" x14ac:dyDescent="0.2">
      <c r="A4" s="107"/>
      <c r="B4" s="108"/>
      <c r="C4" s="16" t="s">
        <v>46</v>
      </c>
      <c r="D4" s="17" t="s">
        <v>60</v>
      </c>
      <c r="E4" s="18" t="s">
        <v>51</v>
      </c>
      <c r="F4" s="18" t="s">
        <v>54</v>
      </c>
      <c r="G4" s="18" t="s">
        <v>66</v>
      </c>
      <c r="H4" s="18" t="s">
        <v>78</v>
      </c>
      <c r="I4" s="19" t="s">
        <v>57</v>
      </c>
      <c r="J4" s="18" t="s">
        <v>55</v>
      </c>
      <c r="K4" s="18" t="s">
        <v>42</v>
      </c>
      <c r="L4" s="18" t="s">
        <v>43</v>
      </c>
      <c r="M4" s="18" t="s">
        <v>59</v>
      </c>
      <c r="N4" s="19" t="s">
        <v>122</v>
      </c>
      <c r="O4" s="18" t="s">
        <v>67</v>
      </c>
      <c r="P4" s="18" t="s">
        <v>98</v>
      </c>
      <c r="Q4" s="18" t="s">
        <v>47</v>
      </c>
      <c r="R4" s="18" t="s">
        <v>64</v>
      </c>
      <c r="S4" s="18" t="s">
        <v>73</v>
      </c>
      <c r="T4" s="18" t="s">
        <v>44</v>
      </c>
      <c r="U4" s="19" t="s">
        <v>70</v>
      </c>
      <c r="V4" s="20"/>
      <c r="W4" s="17"/>
      <c r="X4" s="17"/>
      <c r="Y4" s="15"/>
    </row>
    <row r="5" spans="1:25" ht="11.25" customHeight="1" x14ac:dyDescent="0.15">
      <c r="A5" s="112" t="s">
        <v>5</v>
      </c>
      <c r="B5" s="21" t="s">
        <v>85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>
        <v>70</v>
      </c>
      <c r="N5" s="22">
        <v>70</v>
      </c>
      <c r="O5" s="22"/>
      <c r="P5" s="22"/>
      <c r="Q5" s="22"/>
      <c r="R5" s="22"/>
      <c r="S5" s="22"/>
      <c r="T5" s="22"/>
      <c r="U5" s="22"/>
      <c r="V5" s="23"/>
      <c r="W5" s="23"/>
      <c r="X5" s="23"/>
      <c r="Y5" s="15"/>
    </row>
    <row r="6" spans="1:25" x14ac:dyDescent="0.15">
      <c r="A6" s="113"/>
      <c r="B6" s="24" t="s">
        <v>121</v>
      </c>
      <c r="C6" s="25"/>
      <c r="D6" s="25">
        <v>5</v>
      </c>
      <c r="E6" s="25"/>
      <c r="F6" s="25"/>
      <c r="G6" s="25"/>
      <c r="H6" s="25"/>
      <c r="I6" s="25"/>
      <c r="J6" s="25"/>
      <c r="K6" s="25"/>
      <c r="L6" s="25"/>
      <c r="M6" s="25"/>
      <c r="N6" s="25"/>
      <c r="O6" s="25">
        <v>25</v>
      </c>
      <c r="P6" s="25"/>
      <c r="Q6" s="25"/>
      <c r="R6" s="25">
        <v>30</v>
      </c>
      <c r="S6" s="25"/>
      <c r="T6" s="25"/>
      <c r="U6" s="25"/>
      <c r="V6" s="26"/>
      <c r="W6" s="26"/>
      <c r="X6" s="26"/>
      <c r="Y6" s="15"/>
    </row>
    <row r="7" spans="1:25" x14ac:dyDescent="0.15">
      <c r="A7" s="113"/>
      <c r="B7" s="24" t="s">
        <v>156</v>
      </c>
      <c r="C7" s="25"/>
      <c r="D7" s="25"/>
      <c r="E7" s="25">
        <v>7</v>
      </c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>
        <v>25</v>
      </c>
      <c r="V7" s="26"/>
      <c r="W7" s="26"/>
      <c r="X7" s="26"/>
      <c r="Y7" s="15"/>
    </row>
    <row r="8" spans="1:25" ht="11.25" thickBot="1" x14ac:dyDescent="0.2">
      <c r="A8" s="114"/>
      <c r="B8" s="27" t="s">
        <v>46</v>
      </c>
      <c r="C8" s="28">
        <v>40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9"/>
      <c r="W8" s="29"/>
      <c r="X8" s="29"/>
      <c r="Y8" s="15"/>
    </row>
    <row r="9" spans="1:25" ht="11.25" customHeight="1" x14ac:dyDescent="0.15">
      <c r="A9" s="112" t="s">
        <v>6</v>
      </c>
      <c r="B9" s="21" t="s">
        <v>110</v>
      </c>
      <c r="C9" s="22"/>
      <c r="D9" s="22"/>
      <c r="E9" s="22"/>
      <c r="F9" s="22"/>
      <c r="G9" s="22">
        <v>40</v>
      </c>
      <c r="H9" s="22"/>
      <c r="I9" s="22"/>
      <c r="J9" s="22"/>
      <c r="K9" s="22"/>
      <c r="L9" s="22"/>
      <c r="M9" s="22"/>
      <c r="N9" s="22"/>
      <c r="O9" s="22"/>
      <c r="P9" s="22">
        <v>40</v>
      </c>
      <c r="Q9" s="22"/>
      <c r="R9" s="22"/>
      <c r="S9" s="22"/>
      <c r="T9" s="22"/>
      <c r="U9" s="22"/>
      <c r="V9" s="23"/>
      <c r="W9" s="23"/>
      <c r="X9" s="23"/>
      <c r="Y9" s="15"/>
    </row>
    <row r="10" spans="1:25" x14ac:dyDescent="0.15">
      <c r="A10" s="113"/>
      <c r="B10" s="30" t="s">
        <v>124</v>
      </c>
      <c r="C10" s="25"/>
      <c r="D10" s="25">
        <v>8</v>
      </c>
      <c r="E10" s="25"/>
      <c r="F10" s="25"/>
      <c r="G10" s="25"/>
      <c r="H10" s="25">
        <v>70</v>
      </c>
      <c r="I10" s="25">
        <v>25</v>
      </c>
      <c r="J10" s="25">
        <v>10</v>
      </c>
      <c r="K10" s="25">
        <v>25</v>
      </c>
      <c r="L10" s="25">
        <v>5</v>
      </c>
      <c r="M10" s="25"/>
      <c r="N10" s="25"/>
      <c r="O10" s="25"/>
      <c r="P10" s="25">
        <v>5</v>
      </c>
      <c r="Q10" s="25">
        <v>5</v>
      </c>
      <c r="R10" s="25"/>
      <c r="S10" s="25"/>
      <c r="T10" s="25"/>
      <c r="U10" s="25"/>
      <c r="V10" s="26"/>
      <c r="W10" s="26"/>
      <c r="X10" s="26"/>
      <c r="Y10" s="15"/>
    </row>
    <row r="11" spans="1:25" x14ac:dyDescent="0.15">
      <c r="A11" s="113"/>
      <c r="B11" s="30" t="s">
        <v>46</v>
      </c>
      <c r="C11" s="25">
        <v>40</v>
      </c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6"/>
      <c r="W11" s="26"/>
      <c r="X11" s="26"/>
      <c r="Y11" s="15"/>
    </row>
    <row r="12" spans="1:25" ht="11.25" thickBot="1" x14ac:dyDescent="0.2">
      <c r="A12" s="114"/>
      <c r="B12" s="27" t="s">
        <v>51</v>
      </c>
      <c r="C12" s="28"/>
      <c r="D12" s="28"/>
      <c r="E12" s="28">
        <v>7</v>
      </c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9"/>
      <c r="W12" s="29"/>
      <c r="X12" s="29"/>
      <c r="Y12" s="15"/>
    </row>
    <row r="13" spans="1:25" ht="11.25" customHeight="1" x14ac:dyDescent="0.15">
      <c r="A13" s="112" t="s">
        <v>7</v>
      </c>
      <c r="B13" s="21" t="s">
        <v>125</v>
      </c>
      <c r="C13" s="22"/>
      <c r="D13" s="22"/>
      <c r="E13" s="22"/>
      <c r="F13" s="22"/>
      <c r="G13" s="22">
        <v>50</v>
      </c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>
        <v>30</v>
      </c>
      <c r="T13" s="22"/>
      <c r="U13" s="22"/>
      <c r="V13" s="23"/>
      <c r="W13" s="23"/>
      <c r="X13" s="23"/>
      <c r="Y13" s="15"/>
    </row>
    <row r="14" spans="1:25" x14ac:dyDescent="0.15">
      <c r="A14" s="113"/>
      <c r="B14" s="24" t="s">
        <v>120</v>
      </c>
      <c r="C14" s="25"/>
      <c r="D14" s="25"/>
      <c r="E14" s="25"/>
      <c r="F14" s="25">
        <v>15</v>
      </c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>
        <v>50</v>
      </c>
      <c r="U14" s="25"/>
      <c r="V14" s="26"/>
      <c r="W14" s="26"/>
      <c r="X14" s="26"/>
      <c r="Y14" s="15"/>
    </row>
    <row r="15" spans="1:25" x14ac:dyDescent="0.15">
      <c r="A15" s="113"/>
      <c r="B15" s="24" t="s">
        <v>46</v>
      </c>
      <c r="C15" s="25">
        <v>40</v>
      </c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6"/>
      <c r="W15" s="26"/>
      <c r="X15" s="26"/>
      <c r="Y15" s="15"/>
    </row>
    <row r="16" spans="1:25" ht="11.25" thickBot="1" x14ac:dyDescent="0.2">
      <c r="A16" s="115"/>
      <c r="B16" s="27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9"/>
      <c r="W16" s="29"/>
      <c r="X16" s="29"/>
      <c r="Y16" s="15"/>
    </row>
    <row r="17" spans="1:25" ht="11.25" thickBot="1" x14ac:dyDescent="0.2">
      <c r="A17" s="1">
        <f>SUM(C2)</f>
        <v>1</v>
      </c>
      <c r="B17" s="2" t="s">
        <v>20</v>
      </c>
      <c r="C17" s="31">
        <f>SUM(C5:C12)</f>
        <v>80</v>
      </c>
      <c r="D17" s="31">
        <f t="shared" ref="D17:X17" si="0">SUM(D5:D12)</f>
        <v>13</v>
      </c>
      <c r="E17" s="31">
        <f t="shared" si="0"/>
        <v>14</v>
      </c>
      <c r="F17" s="31">
        <f t="shared" si="0"/>
        <v>0</v>
      </c>
      <c r="G17" s="31">
        <f t="shared" si="0"/>
        <v>40</v>
      </c>
      <c r="H17" s="31">
        <f t="shared" si="0"/>
        <v>70</v>
      </c>
      <c r="I17" s="31">
        <f t="shared" si="0"/>
        <v>25</v>
      </c>
      <c r="J17" s="31">
        <f t="shared" si="0"/>
        <v>10</v>
      </c>
      <c r="K17" s="31">
        <f t="shared" si="0"/>
        <v>25</v>
      </c>
      <c r="L17" s="31">
        <f t="shared" si="0"/>
        <v>5</v>
      </c>
      <c r="M17" s="31">
        <f t="shared" si="0"/>
        <v>70</v>
      </c>
      <c r="N17" s="31">
        <f t="shared" si="0"/>
        <v>70</v>
      </c>
      <c r="O17" s="31">
        <f t="shared" si="0"/>
        <v>25</v>
      </c>
      <c r="P17" s="31">
        <f t="shared" si="0"/>
        <v>45</v>
      </c>
      <c r="Q17" s="31">
        <f t="shared" si="0"/>
        <v>5</v>
      </c>
      <c r="R17" s="31">
        <f t="shared" si="0"/>
        <v>30</v>
      </c>
      <c r="S17" s="31">
        <f t="shared" si="0"/>
        <v>0</v>
      </c>
      <c r="T17" s="31">
        <f t="shared" si="0"/>
        <v>0</v>
      </c>
      <c r="U17" s="31">
        <f t="shared" si="0"/>
        <v>25</v>
      </c>
      <c r="V17" s="31">
        <f t="shared" si="0"/>
        <v>0</v>
      </c>
      <c r="W17" s="31">
        <f t="shared" si="0"/>
        <v>0</v>
      </c>
      <c r="X17" s="31">
        <f t="shared" si="0"/>
        <v>0</v>
      </c>
      <c r="Y17" s="15"/>
    </row>
    <row r="18" spans="1:25" x14ac:dyDescent="0.15">
      <c r="A18" s="3"/>
      <c r="B18" s="4" t="s">
        <v>21</v>
      </c>
      <c r="C18" s="33">
        <f>SUM(A17*C17)/1000</f>
        <v>0.08</v>
      </c>
      <c r="D18" s="33">
        <f>+(A17*D17)/1000</f>
        <v>1.2999999999999999E-2</v>
      </c>
      <c r="E18" s="33">
        <f>+(A17*E17)/1000</f>
        <v>1.4E-2</v>
      </c>
      <c r="F18" s="33">
        <f>+(A17*F17)</f>
        <v>0</v>
      </c>
      <c r="G18" s="33">
        <f>+(A17*G17)/1000</f>
        <v>0.04</v>
      </c>
      <c r="H18" s="33">
        <f>+(A17*H17)/1000</f>
        <v>7.0000000000000007E-2</v>
      </c>
      <c r="I18" s="33">
        <f>+(A17*I17)/1000</f>
        <v>2.5000000000000001E-2</v>
      </c>
      <c r="J18" s="33">
        <f>+(A17*J17)/1000</f>
        <v>0.01</v>
      </c>
      <c r="K18" s="33">
        <f>+(A17*K17)/1000</f>
        <v>2.5000000000000001E-2</v>
      </c>
      <c r="L18" s="33">
        <f>+(A17*L17)/1000</f>
        <v>5.0000000000000001E-3</v>
      </c>
      <c r="M18" s="33">
        <f>+(A17*M17)/1000</f>
        <v>7.0000000000000007E-2</v>
      </c>
      <c r="N18" s="33">
        <f>+(A17*N17)/1000</f>
        <v>7.0000000000000007E-2</v>
      </c>
      <c r="O18" s="33">
        <f>+(A17*O17)/1000</f>
        <v>2.5000000000000001E-2</v>
      </c>
      <c r="P18" s="33">
        <f>+(A17*P17)/1000</f>
        <v>4.4999999999999998E-2</v>
      </c>
      <c r="Q18" s="33">
        <f>+(A17*Q17)/1000</f>
        <v>5.0000000000000001E-3</v>
      </c>
      <c r="R18" s="33">
        <f>+(A17*R17)/1000</f>
        <v>0.03</v>
      </c>
      <c r="S18" s="33">
        <f>+(A17*S17)/1000</f>
        <v>0</v>
      </c>
      <c r="T18" s="33">
        <f>+(A17*T17)/1000</f>
        <v>0</v>
      </c>
      <c r="U18" s="33">
        <f>+(A17*U17)/1000</f>
        <v>2.5000000000000001E-2</v>
      </c>
      <c r="V18" s="33">
        <f>+(A17*V17)/1000</f>
        <v>0</v>
      </c>
      <c r="W18" s="33">
        <f>+(A17*W17)/1000</f>
        <v>0</v>
      </c>
      <c r="X18" s="33">
        <f>+(A17*X17)/1000</f>
        <v>0</v>
      </c>
      <c r="Y18" s="15"/>
    </row>
    <row r="19" spans="1:25" x14ac:dyDescent="0.15">
      <c r="A19" s="1">
        <f>SUM(D2)</f>
        <v>1</v>
      </c>
      <c r="B19" s="4" t="s">
        <v>22</v>
      </c>
      <c r="C19" s="34">
        <f>SUM(C13:C16)</f>
        <v>40</v>
      </c>
      <c r="D19" s="34">
        <f t="shared" ref="D19:X19" si="1">SUM(D13:D16)</f>
        <v>0</v>
      </c>
      <c r="E19" s="34">
        <f t="shared" si="1"/>
        <v>0</v>
      </c>
      <c r="F19" s="34">
        <f t="shared" si="1"/>
        <v>15</v>
      </c>
      <c r="G19" s="34">
        <f t="shared" si="1"/>
        <v>50</v>
      </c>
      <c r="H19" s="34">
        <f t="shared" si="1"/>
        <v>0</v>
      </c>
      <c r="I19" s="34">
        <f t="shared" si="1"/>
        <v>0</v>
      </c>
      <c r="J19" s="34">
        <f t="shared" si="1"/>
        <v>0</v>
      </c>
      <c r="K19" s="34">
        <f t="shared" si="1"/>
        <v>0</v>
      </c>
      <c r="L19" s="34">
        <f t="shared" si="1"/>
        <v>0</v>
      </c>
      <c r="M19" s="34">
        <f t="shared" si="1"/>
        <v>0</v>
      </c>
      <c r="N19" s="34">
        <f t="shared" si="1"/>
        <v>0</v>
      </c>
      <c r="O19" s="34">
        <f t="shared" si="1"/>
        <v>0</v>
      </c>
      <c r="P19" s="34">
        <f t="shared" si="1"/>
        <v>0</v>
      </c>
      <c r="Q19" s="34">
        <f t="shared" si="1"/>
        <v>0</v>
      </c>
      <c r="R19" s="34">
        <f t="shared" si="1"/>
        <v>0</v>
      </c>
      <c r="S19" s="34">
        <f t="shared" si="1"/>
        <v>30</v>
      </c>
      <c r="T19" s="34">
        <f t="shared" si="1"/>
        <v>50</v>
      </c>
      <c r="U19" s="34">
        <f t="shared" si="1"/>
        <v>0</v>
      </c>
      <c r="V19" s="34">
        <f t="shared" si="1"/>
        <v>0</v>
      </c>
      <c r="W19" s="34">
        <f t="shared" si="1"/>
        <v>0</v>
      </c>
      <c r="X19" s="34">
        <f t="shared" si="1"/>
        <v>0</v>
      </c>
      <c r="Y19" s="15"/>
    </row>
    <row r="20" spans="1:25" ht="11.25" thickBot="1" x14ac:dyDescent="0.2">
      <c r="A20" s="5"/>
      <c r="B20" s="6" t="s">
        <v>23</v>
      </c>
      <c r="C20" s="36">
        <f>SUM(A19*C19)/1000</f>
        <v>0.04</v>
      </c>
      <c r="D20" s="36">
        <f>+(A19*D19)/1000</f>
        <v>0</v>
      </c>
      <c r="E20" s="36">
        <f>+(A19*E19)/1000</f>
        <v>0</v>
      </c>
      <c r="F20" s="36">
        <f>+(A19*F19)/1000</f>
        <v>1.4999999999999999E-2</v>
      </c>
      <c r="G20" s="36">
        <f>+(A19*G19)/1000</f>
        <v>0.05</v>
      </c>
      <c r="H20" s="36">
        <f>+(A19*H19)/1000</f>
        <v>0</v>
      </c>
      <c r="I20" s="36">
        <f>+(A19*I19)/1000</f>
        <v>0</v>
      </c>
      <c r="J20" s="36">
        <f>+(A19*J19)/1000</f>
        <v>0</v>
      </c>
      <c r="K20" s="36">
        <f>+(A19*K19)/1000</f>
        <v>0</v>
      </c>
      <c r="L20" s="36">
        <f>+(A19*L19)/1000</f>
        <v>0</v>
      </c>
      <c r="M20" s="36">
        <f>+(A19*M19)/1000</f>
        <v>0</v>
      </c>
      <c r="N20" s="36">
        <f>+(A19*N19)/1000</f>
        <v>0</v>
      </c>
      <c r="O20" s="36">
        <f>+(A19*O19)/1000</f>
        <v>0</v>
      </c>
      <c r="P20" s="36">
        <f>+(A19*P19)/1000</f>
        <v>0</v>
      </c>
      <c r="Q20" s="36">
        <f>+(A19*Q19)/1000</f>
        <v>0</v>
      </c>
      <c r="R20" s="36">
        <f>+(A19*R19)/1000</f>
        <v>0</v>
      </c>
      <c r="S20" s="36">
        <f>+(A19*S19)/1000</f>
        <v>0.03</v>
      </c>
      <c r="T20" s="36">
        <f>+(A19*T19)/1000</f>
        <v>0.05</v>
      </c>
      <c r="U20" s="36">
        <f>+(A19*U19)/1000</f>
        <v>0</v>
      </c>
      <c r="V20" s="36">
        <f>+(A19*V19)/1000</f>
        <v>0</v>
      </c>
      <c r="W20" s="37">
        <f>+(A19*W19)/1000</f>
        <v>0</v>
      </c>
      <c r="X20" s="37">
        <f>+(A19*X19)/1000</f>
        <v>0</v>
      </c>
      <c r="Y20" s="15"/>
    </row>
    <row r="21" spans="1:25" x14ac:dyDescent="0.15">
      <c r="A21" s="116" t="s">
        <v>8</v>
      </c>
      <c r="B21" s="117"/>
      <c r="C21" s="38">
        <f>+C20+C18</f>
        <v>0.12</v>
      </c>
      <c r="D21" s="38">
        <f t="shared" ref="D21:X21" si="2">+D20+D18</f>
        <v>1.2999999999999999E-2</v>
      </c>
      <c r="E21" s="38">
        <f t="shared" si="2"/>
        <v>1.4E-2</v>
      </c>
      <c r="F21" s="38">
        <f t="shared" si="2"/>
        <v>1.4999999999999999E-2</v>
      </c>
      <c r="G21" s="38">
        <f t="shared" si="2"/>
        <v>0.09</v>
      </c>
      <c r="H21" s="38">
        <f t="shared" si="2"/>
        <v>7.0000000000000007E-2</v>
      </c>
      <c r="I21" s="38">
        <f t="shared" si="2"/>
        <v>2.5000000000000001E-2</v>
      </c>
      <c r="J21" s="38">
        <f t="shared" si="2"/>
        <v>0.01</v>
      </c>
      <c r="K21" s="38">
        <f t="shared" si="2"/>
        <v>2.5000000000000001E-2</v>
      </c>
      <c r="L21" s="38">
        <f t="shared" si="2"/>
        <v>5.0000000000000001E-3</v>
      </c>
      <c r="M21" s="38">
        <f t="shared" si="2"/>
        <v>7.0000000000000007E-2</v>
      </c>
      <c r="N21" s="38">
        <f t="shared" si="2"/>
        <v>7.0000000000000007E-2</v>
      </c>
      <c r="O21" s="38">
        <f t="shared" si="2"/>
        <v>2.5000000000000001E-2</v>
      </c>
      <c r="P21" s="38">
        <f t="shared" si="2"/>
        <v>4.4999999999999998E-2</v>
      </c>
      <c r="Q21" s="38">
        <f t="shared" si="2"/>
        <v>5.0000000000000001E-3</v>
      </c>
      <c r="R21" s="38">
        <f t="shared" si="2"/>
        <v>0.03</v>
      </c>
      <c r="S21" s="38">
        <f t="shared" si="2"/>
        <v>0.03</v>
      </c>
      <c r="T21" s="38">
        <f t="shared" si="2"/>
        <v>0.05</v>
      </c>
      <c r="U21" s="38">
        <f t="shared" si="2"/>
        <v>2.5000000000000001E-2</v>
      </c>
      <c r="V21" s="38">
        <f t="shared" si="2"/>
        <v>0</v>
      </c>
      <c r="W21" s="39">
        <f t="shared" si="2"/>
        <v>0</v>
      </c>
      <c r="X21" s="39">
        <f t="shared" si="2"/>
        <v>0</v>
      </c>
      <c r="Y21" s="15"/>
    </row>
    <row r="22" spans="1:25" x14ac:dyDescent="0.15">
      <c r="A22" s="109" t="s">
        <v>9</v>
      </c>
      <c r="B22" s="111"/>
      <c r="C22" s="40">
        <v>262</v>
      </c>
      <c r="D22" s="40">
        <v>2948</v>
      </c>
      <c r="E22" s="40">
        <v>1650</v>
      </c>
      <c r="F22" s="40">
        <v>608</v>
      </c>
      <c r="G22" s="40">
        <v>154</v>
      </c>
      <c r="H22" s="40">
        <v>1550</v>
      </c>
      <c r="I22" s="40">
        <v>268</v>
      </c>
      <c r="J22" s="40">
        <v>187</v>
      </c>
      <c r="K22" s="40">
        <v>153</v>
      </c>
      <c r="L22" s="40">
        <v>238</v>
      </c>
      <c r="M22" s="40">
        <v>350</v>
      </c>
      <c r="N22" s="40">
        <v>348</v>
      </c>
      <c r="O22" s="40">
        <v>858</v>
      </c>
      <c r="P22" s="40">
        <v>208</v>
      </c>
      <c r="Q22" s="40">
        <v>148</v>
      </c>
      <c r="R22" s="40">
        <v>724</v>
      </c>
      <c r="S22" s="40">
        <v>708</v>
      </c>
      <c r="T22" s="40">
        <v>444</v>
      </c>
      <c r="U22" s="40">
        <v>399</v>
      </c>
      <c r="V22" s="40"/>
      <c r="W22" s="41"/>
      <c r="X22" s="41"/>
      <c r="Y22" s="15"/>
    </row>
    <row r="23" spans="1:25" x14ac:dyDescent="0.15">
      <c r="A23" s="7">
        <f>SUM(A17)</f>
        <v>1</v>
      </c>
      <c r="B23" s="8" t="s">
        <v>10</v>
      </c>
      <c r="C23" s="42">
        <f>SUM(C18*C22)</f>
        <v>20.96</v>
      </c>
      <c r="D23" s="42">
        <f>SUM(D18*D22)</f>
        <v>38.323999999999998</v>
      </c>
      <c r="E23" s="42">
        <f t="shared" ref="E23:X23" si="3">SUM(E18*E22)</f>
        <v>23.1</v>
      </c>
      <c r="F23" s="42">
        <f t="shared" si="3"/>
        <v>0</v>
      </c>
      <c r="G23" s="42">
        <f t="shared" si="3"/>
        <v>6.16</v>
      </c>
      <c r="H23" s="42">
        <f t="shared" si="3"/>
        <v>108.50000000000001</v>
      </c>
      <c r="I23" s="42">
        <f t="shared" si="3"/>
        <v>6.7</v>
      </c>
      <c r="J23" s="42">
        <f t="shared" si="3"/>
        <v>1.87</v>
      </c>
      <c r="K23" s="42">
        <f t="shared" si="3"/>
        <v>3.8250000000000002</v>
      </c>
      <c r="L23" s="42">
        <f t="shared" si="3"/>
        <v>1.19</v>
      </c>
      <c r="M23" s="42">
        <f t="shared" si="3"/>
        <v>24.500000000000004</v>
      </c>
      <c r="N23" s="42">
        <f t="shared" si="3"/>
        <v>24.360000000000003</v>
      </c>
      <c r="O23" s="42">
        <f t="shared" si="3"/>
        <v>21.450000000000003</v>
      </c>
      <c r="P23" s="42">
        <f t="shared" si="3"/>
        <v>9.36</v>
      </c>
      <c r="Q23" s="42">
        <f t="shared" si="3"/>
        <v>0.74</v>
      </c>
      <c r="R23" s="42">
        <f t="shared" si="3"/>
        <v>21.72</v>
      </c>
      <c r="S23" s="42">
        <f t="shared" si="3"/>
        <v>0</v>
      </c>
      <c r="T23" s="42">
        <f t="shared" si="3"/>
        <v>0</v>
      </c>
      <c r="U23" s="42">
        <f t="shared" si="3"/>
        <v>9.9750000000000014</v>
      </c>
      <c r="V23" s="42">
        <f t="shared" si="3"/>
        <v>0</v>
      </c>
      <c r="W23" s="42">
        <f t="shared" si="3"/>
        <v>0</v>
      </c>
      <c r="X23" s="42">
        <f t="shared" si="3"/>
        <v>0</v>
      </c>
      <c r="Y23" s="43">
        <f>SUM(C23:X23)</f>
        <v>322.73400000000004</v>
      </c>
    </row>
    <row r="24" spans="1:25" x14ac:dyDescent="0.15">
      <c r="A24" s="7">
        <f>SUM(A19)</f>
        <v>1</v>
      </c>
      <c r="B24" s="8" t="s">
        <v>10</v>
      </c>
      <c r="C24" s="42">
        <f>SUM(C20*C22)</f>
        <v>10.48</v>
      </c>
      <c r="D24" s="42">
        <f>SUM(D20*D22)</f>
        <v>0</v>
      </c>
      <c r="E24" s="42">
        <f t="shared" ref="E24:X24" si="4">SUM(E20*E22)</f>
        <v>0</v>
      </c>
      <c r="F24" s="42">
        <f t="shared" si="4"/>
        <v>9.1199999999999992</v>
      </c>
      <c r="G24" s="42">
        <f t="shared" si="4"/>
        <v>7.7</v>
      </c>
      <c r="H24" s="42">
        <f t="shared" si="4"/>
        <v>0</v>
      </c>
      <c r="I24" s="42">
        <f t="shared" si="4"/>
        <v>0</v>
      </c>
      <c r="J24" s="42">
        <f t="shared" si="4"/>
        <v>0</v>
      </c>
      <c r="K24" s="42">
        <f t="shared" si="4"/>
        <v>0</v>
      </c>
      <c r="L24" s="42">
        <f t="shared" si="4"/>
        <v>0</v>
      </c>
      <c r="M24" s="42">
        <f t="shared" si="4"/>
        <v>0</v>
      </c>
      <c r="N24" s="42">
        <f t="shared" si="4"/>
        <v>0</v>
      </c>
      <c r="O24" s="42">
        <f t="shared" si="4"/>
        <v>0</v>
      </c>
      <c r="P24" s="42">
        <f t="shared" si="4"/>
        <v>0</v>
      </c>
      <c r="Q24" s="42">
        <f t="shared" si="4"/>
        <v>0</v>
      </c>
      <c r="R24" s="42">
        <f t="shared" si="4"/>
        <v>0</v>
      </c>
      <c r="S24" s="42">
        <f t="shared" si="4"/>
        <v>21.24</v>
      </c>
      <c r="T24" s="42">
        <f t="shared" si="4"/>
        <v>22.200000000000003</v>
      </c>
      <c r="U24" s="42">
        <f t="shared" si="4"/>
        <v>0</v>
      </c>
      <c r="V24" s="42">
        <f t="shared" si="4"/>
        <v>0</v>
      </c>
      <c r="W24" s="42">
        <f t="shared" si="4"/>
        <v>0</v>
      </c>
      <c r="X24" s="42">
        <f t="shared" si="4"/>
        <v>0</v>
      </c>
      <c r="Y24" s="43">
        <f>SUM(C24:X24)</f>
        <v>70.740000000000009</v>
      </c>
    </row>
    <row r="25" spans="1:25" x14ac:dyDescent="0.15">
      <c r="A25" s="100" t="s">
        <v>11</v>
      </c>
      <c r="B25" s="101"/>
      <c r="C25" s="44">
        <f>SUM(C23:C24)</f>
        <v>31.44</v>
      </c>
      <c r="D25" s="44">
        <f t="shared" ref="D25:X25" si="5">+D21*D22</f>
        <v>38.323999999999998</v>
      </c>
      <c r="E25" s="44">
        <f t="shared" si="5"/>
        <v>23.1</v>
      </c>
      <c r="F25" s="44">
        <f t="shared" si="5"/>
        <v>9.1199999999999992</v>
      </c>
      <c r="G25" s="44">
        <f t="shared" si="5"/>
        <v>13.86</v>
      </c>
      <c r="H25" s="44">
        <f t="shared" si="5"/>
        <v>108.50000000000001</v>
      </c>
      <c r="I25" s="44">
        <f t="shared" si="5"/>
        <v>6.7</v>
      </c>
      <c r="J25" s="44">
        <f t="shared" si="5"/>
        <v>1.87</v>
      </c>
      <c r="K25" s="44">
        <f t="shared" si="5"/>
        <v>3.8250000000000002</v>
      </c>
      <c r="L25" s="44">
        <f t="shared" si="5"/>
        <v>1.19</v>
      </c>
      <c r="M25" s="44">
        <f t="shared" si="5"/>
        <v>24.500000000000004</v>
      </c>
      <c r="N25" s="44">
        <f t="shared" si="5"/>
        <v>24.360000000000003</v>
      </c>
      <c r="O25" s="44">
        <f t="shared" si="5"/>
        <v>21.450000000000003</v>
      </c>
      <c r="P25" s="44">
        <f t="shared" si="5"/>
        <v>9.36</v>
      </c>
      <c r="Q25" s="44">
        <f t="shared" si="5"/>
        <v>0.74</v>
      </c>
      <c r="R25" s="44">
        <f t="shared" si="5"/>
        <v>21.72</v>
      </c>
      <c r="S25" s="44">
        <f t="shared" si="5"/>
        <v>21.24</v>
      </c>
      <c r="T25" s="44">
        <f t="shared" si="5"/>
        <v>22.200000000000003</v>
      </c>
      <c r="U25" s="44">
        <f t="shared" si="5"/>
        <v>9.9750000000000014</v>
      </c>
      <c r="V25" s="44">
        <f t="shared" si="5"/>
        <v>0</v>
      </c>
      <c r="W25" s="45">
        <f t="shared" si="5"/>
        <v>0</v>
      </c>
      <c r="X25" s="45">
        <f t="shared" si="5"/>
        <v>0</v>
      </c>
      <c r="Y25" s="43">
        <f>SUM(C25:X25)</f>
        <v>393.4740000000001</v>
      </c>
    </row>
    <row r="26" spans="1:25" x14ac:dyDescent="0.1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7"/>
    </row>
    <row r="27" spans="1:25" s="49" customFormat="1" x14ac:dyDescent="0.1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7"/>
    </row>
    <row r="28" spans="1:25" x14ac:dyDescent="0.15">
      <c r="A28" s="118" t="s">
        <v>12</v>
      </c>
      <c r="B28" s="118"/>
      <c r="C28" s="50"/>
      <c r="H28" s="118" t="s">
        <v>13</v>
      </c>
      <c r="I28" s="118"/>
      <c r="J28" s="118"/>
      <c r="K28" s="118"/>
      <c r="P28" s="118" t="s">
        <v>14</v>
      </c>
      <c r="Q28" s="118"/>
      <c r="R28" s="118"/>
      <c r="S28" s="118"/>
    </row>
    <row r="31" spans="1:25" x14ac:dyDescent="0.15">
      <c r="B31" s="102" t="s">
        <v>0</v>
      </c>
      <c r="C31" s="102"/>
      <c r="D31" s="102"/>
      <c r="E31" s="102"/>
      <c r="F31" s="102"/>
      <c r="G31" s="102"/>
      <c r="H31" s="102"/>
      <c r="I31" s="102"/>
      <c r="J31" s="102"/>
      <c r="L31" s="10"/>
      <c r="M31" s="103" t="s">
        <v>1</v>
      </c>
      <c r="N31" s="103"/>
      <c r="O31" s="103"/>
      <c r="P31" s="103"/>
      <c r="Q31" s="103"/>
      <c r="R31" s="103" t="s">
        <v>2</v>
      </c>
      <c r="S31" s="103"/>
      <c r="T31" s="103"/>
      <c r="U31" s="103"/>
      <c r="V31" s="103"/>
    </row>
    <row r="32" spans="1:25" x14ac:dyDescent="0.15">
      <c r="B32" s="11" t="s">
        <v>3</v>
      </c>
      <c r="C32" s="12">
        <v>1</v>
      </c>
      <c r="D32" s="12">
        <v>1</v>
      </c>
      <c r="E32" s="13"/>
      <c r="F32" s="13"/>
      <c r="G32" s="13"/>
      <c r="H32" s="13"/>
      <c r="I32" s="13"/>
      <c r="J32" s="13"/>
      <c r="P32" s="104">
        <v>43032</v>
      </c>
      <c r="Q32" s="104"/>
      <c r="R32" s="104"/>
      <c r="S32" s="104"/>
      <c r="T32" s="13"/>
      <c r="U32" s="13"/>
      <c r="V32" s="13"/>
    </row>
    <row r="33" spans="1:25" x14ac:dyDescent="0.15">
      <c r="A33" s="105"/>
      <c r="B33" s="106"/>
      <c r="C33" s="109" t="s">
        <v>4</v>
      </c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1"/>
      <c r="W33" s="14"/>
      <c r="X33" s="14"/>
      <c r="Y33" s="15"/>
    </row>
    <row r="34" spans="1:25" ht="55.5" thickBot="1" x14ac:dyDescent="0.2">
      <c r="A34" s="107"/>
      <c r="B34" s="108"/>
      <c r="C34" s="16" t="s">
        <v>46</v>
      </c>
      <c r="D34" s="18" t="s">
        <v>60</v>
      </c>
      <c r="E34" s="18" t="s">
        <v>51</v>
      </c>
      <c r="F34" s="18" t="s">
        <v>66</v>
      </c>
      <c r="G34" s="18" t="s">
        <v>97</v>
      </c>
      <c r="H34" s="18" t="s">
        <v>98</v>
      </c>
      <c r="I34" s="18" t="s">
        <v>77</v>
      </c>
      <c r="J34" s="18" t="s">
        <v>55</v>
      </c>
      <c r="K34" s="18" t="s">
        <v>42</v>
      </c>
      <c r="L34" s="18" t="s">
        <v>138</v>
      </c>
      <c r="M34" s="18" t="s">
        <v>48</v>
      </c>
      <c r="N34" s="18" t="s">
        <v>43</v>
      </c>
      <c r="O34" s="18" t="s">
        <v>59</v>
      </c>
      <c r="P34" s="18" t="s">
        <v>47</v>
      </c>
      <c r="Q34" s="18" t="s">
        <v>139</v>
      </c>
      <c r="R34" s="18" t="s">
        <v>122</v>
      </c>
      <c r="S34" s="18" t="s">
        <v>70</v>
      </c>
      <c r="T34" s="18"/>
      <c r="U34" s="18"/>
      <c r="V34" s="17"/>
      <c r="W34" s="17"/>
      <c r="X34" s="17"/>
      <c r="Y34" s="15"/>
    </row>
    <row r="35" spans="1:25" ht="11.25" customHeight="1" x14ac:dyDescent="0.15">
      <c r="A35" s="112" t="s">
        <v>5</v>
      </c>
      <c r="B35" s="21" t="s">
        <v>49</v>
      </c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>
        <v>70</v>
      </c>
      <c r="P35" s="22"/>
      <c r="Q35" s="22"/>
      <c r="R35" s="22">
        <v>70</v>
      </c>
      <c r="S35" s="22"/>
      <c r="T35" s="22"/>
      <c r="U35" s="22"/>
      <c r="V35" s="23"/>
      <c r="W35" s="23"/>
      <c r="X35" s="23"/>
      <c r="Y35" s="15"/>
    </row>
    <row r="36" spans="1:25" x14ac:dyDescent="0.15">
      <c r="A36" s="113"/>
      <c r="B36" s="24" t="s">
        <v>134</v>
      </c>
      <c r="C36" s="25"/>
      <c r="D36" s="25">
        <v>5</v>
      </c>
      <c r="E36" s="25"/>
      <c r="F36" s="25"/>
      <c r="G36" s="25"/>
      <c r="H36" s="25"/>
      <c r="I36" s="25">
        <v>1</v>
      </c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6"/>
      <c r="W36" s="26"/>
      <c r="X36" s="26"/>
      <c r="Y36" s="15"/>
    </row>
    <row r="37" spans="1:25" x14ac:dyDescent="0.15">
      <c r="A37" s="113"/>
      <c r="B37" s="24" t="s">
        <v>157</v>
      </c>
      <c r="C37" s="25"/>
      <c r="D37" s="25"/>
      <c r="E37" s="25">
        <v>7</v>
      </c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>
        <v>25</v>
      </c>
      <c r="T37" s="25"/>
      <c r="U37" s="25"/>
      <c r="V37" s="26"/>
      <c r="W37" s="26"/>
      <c r="X37" s="26"/>
      <c r="Y37" s="15"/>
    </row>
    <row r="38" spans="1:25" ht="11.25" thickBot="1" x14ac:dyDescent="0.2">
      <c r="A38" s="114"/>
      <c r="B38" s="27" t="s">
        <v>63</v>
      </c>
      <c r="C38" s="28">
        <v>40</v>
      </c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9"/>
      <c r="W38" s="29"/>
      <c r="X38" s="29"/>
      <c r="Y38" s="15"/>
    </row>
    <row r="39" spans="1:25" ht="11.25" customHeight="1" x14ac:dyDescent="0.15">
      <c r="A39" s="112" t="s">
        <v>6</v>
      </c>
      <c r="B39" s="21" t="s">
        <v>110</v>
      </c>
      <c r="C39" s="22"/>
      <c r="D39" s="22"/>
      <c r="E39" s="22"/>
      <c r="F39" s="22">
        <v>30</v>
      </c>
      <c r="G39" s="22"/>
      <c r="H39" s="22">
        <v>30</v>
      </c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3"/>
      <c r="W39" s="23"/>
      <c r="X39" s="23"/>
      <c r="Y39" s="15"/>
    </row>
    <row r="40" spans="1:25" x14ac:dyDescent="0.15">
      <c r="A40" s="113"/>
      <c r="B40" s="24" t="s">
        <v>135</v>
      </c>
      <c r="C40" s="25"/>
      <c r="D40" s="25">
        <v>7</v>
      </c>
      <c r="E40" s="25"/>
      <c r="F40" s="25"/>
      <c r="G40" s="25">
        <v>3</v>
      </c>
      <c r="H40" s="25"/>
      <c r="I40" s="25"/>
      <c r="J40" s="25">
        <v>7</v>
      </c>
      <c r="K40" s="25">
        <v>25</v>
      </c>
      <c r="L40" s="25">
        <v>20</v>
      </c>
      <c r="M40" s="25">
        <v>40</v>
      </c>
      <c r="N40" s="25">
        <v>5</v>
      </c>
      <c r="O40" s="25"/>
      <c r="P40" s="25">
        <v>5</v>
      </c>
      <c r="Q40" s="25"/>
      <c r="R40" s="25"/>
      <c r="S40" s="25"/>
      <c r="T40" s="25"/>
      <c r="U40" s="25"/>
      <c r="V40" s="26"/>
      <c r="W40" s="26"/>
      <c r="X40" s="26"/>
      <c r="Y40" s="15"/>
    </row>
    <row r="41" spans="1:25" x14ac:dyDescent="0.15">
      <c r="A41" s="113"/>
      <c r="B41" s="24" t="s">
        <v>84</v>
      </c>
      <c r="C41" s="25">
        <v>40</v>
      </c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6"/>
      <c r="W41" s="26"/>
      <c r="X41" s="26"/>
      <c r="Y41" s="15"/>
    </row>
    <row r="42" spans="1:25" ht="11.25" thickBot="1" x14ac:dyDescent="0.2">
      <c r="A42" s="114"/>
      <c r="B42" s="27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9"/>
      <c r="W42" s="29"/>
      <c r="X42" s="29"/>
      <c r="Y42" s="15"/>
    </row>
    <row r="43" spans="1:25" ht="11.25" customHeight="1" x14ac:dyDescent="0.15">
      <c r="A43" s="112" t="s">
        <v>7</v>
      </c>
      <c r="B43" s="51" t="s">
        <v>136</v>
      </c>
      <c r="C43" s="52"/>
      <c r="D43" s="52"/>
      <c r="E43" s="52">
        <v>7</v>
      </c>
      <c r="F43" s="52"/>
      <c r="G43" s="52"/>
      <c r="H43" s="52">
        <v>50</v>
      </c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3"/>
      <c r="W43" s="53"/>
      <c r="X43" s="53"/>
      <c r="Y43" s="15"/>
    </row>
    <row r="44" spans="1:25" x14ac:dyDescent="0.15">
      <c r="A44" s="113"/>
      <c r="B44" s="54" t="s">
        <v>137</v>
      </c>
      <c r="C44" s="14"/>
      <c r="D44" s="14">
        <v>13</v>
      </c>
      <c r="E44" s="14"/>
      <c r="F44" s="14"/>
      <c r="G44" s="14"/>
      <c r="H44" s="14"/>
      <c r="I44" s="14"/>
      <c r="J44" s="14"/>
      <c r="K44" s="14">
        <v>220</v>
      </c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55"/>
      <c r="W44" s="55"/>
      <c r="X44" s="55"/>
      <c r="Y44" s="15"/>
    </row>
    <row r="45" spans="1:25" x14ac:dyDescent="0.15">
      <c r="A45" s="113"/>
      <c r="B45" s="54" t="s">
        <v>46</v>
      </c>
      <c r="C45" s="14">
        <v>40</v>
      </c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55"/>
      <c r="W45" s="55"/>
      <c r="X45" s="55"/>
      <c r="Y45" s="15"/>
    </row>
    <row r="46" spans="1:25" ht="11.25" thickBot="1" x14ac:dyDescent="0.2">
      <c r="A46" s="115"/>
      <c r="B46" s="56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8"/>
      <c r="W46" s="58"/>
      <c r="X46" s="58"/>
      <c r="Y46" s="15"/>
    </row>
    <row r="47" spans="1:25" ht="11.25" thickBot="1" x14ac:dyDescent="0.2">
      <c r="A47" s="1">
        <f>SUM(C32)</f>
        <v>1</v>
      </c>
      <c r="B47" s="2" t="s">
        <v>16</v>
      </c>
      <c r="C47" s="31">
        <f>SUM(C35:C42)</f>
        <v>80</v>
      </c>
      <c r="D47" s="31">
        <f t="shared" ref="D47:X47" si="6">SUM(D35:D42)</f>
        <v>12</v>
      </c>
      <c r="E47" s="31">
        <f t="shared" si="6"/>
        <v>7</v>
      </c>
      <c r="F47" s="31">
        <f t="shared" si="6"/>
        <v>30</v>
      </c>
      <c r="G47" s="31">
        <f t="shared" si="6"/>
        <v>3</v>
      </c>
      <c r="H47" s="31">
        <f t="shared" si="6"/>
        <v>30</v>
      </c>
      <c r="I47" s="31">
        <f t="shared" si="6"/>
        <v>1</v>
      </c>
      <c r="J47" s="31">
        <f t="shared" si="6"/>
        <v>7</v>
      </c>
      <c r="K47" s="31">
        <f t="shared" si="6"/>
        <v>25</v>
      </c>
      <c r="L47" s="31">
        <f t="shared" si="6"/>
        <v>20</v>
      </c>
      <c r="M47" s="31">
        <f t="shared" si="6"/>
        <v>40</v>
      </c>
      <c r="N47" s="31">
        <f t="shared" si="6"/>
        <v>5</v>
      </c>
      <c r="O47" s="31">
        <f t="shared" si="6"/>
        <v>70</v>
      </c>
      <c r="P47" s="31">
        <f t="shared" si="6"/>
        <v>5</v>
      </c>
      <c r="Q47" s="31">
        <f t="shared" si="6"/>
        <v>0</v>
      </c>
      <c r="R47" s="31">
        <f t="shared" si="6"/>
        <v>70</v>
      </c>
      <c r="S47" s="31">
        <f t="shared" si="6"/>
        <v>25</v>
      </c>
      <c r="T47" s="31">
        <f t="shared" si="6"/>
        <v>0</v>
      </c>
      <c r="U47" s="31">
        <f t="shared" si="6"/>
        <v>0</v>
      </c>
      <c r="V47" s="31">
        <f t="shared" si="6"/>
        <v>0</v>
      </c>
      <c r="W47" s="31">
        <f t="shared" si="6"/>
        <v>0</v>
      </c>
      <c r="X47" s="31">
        <f t="shared" si="6"/>
        <v>0</v>
      </c>
      <c r="Y47" s="15"/>
    </row>
    <row r="48" spans="1:25" x14ac:dyDescent="0.15">
      <c r="A48" s="3"/>
      <c r="B48" s="4" t="s">
        <v>17</v>
      </c>
      <c r="C48" s="33">
        <f>SUM(A47*C47)/1000</f>
        <v>0.08</v>
      </c>
      <c r="D48" s="33">
        <f>+(A47*D47)/1000</f>
        <v>1.2E-2</v>
      </c>
      <c r="E48" s="33">
        <f>+(A47*E47)/1000</f>
        <v>7.0000000000000001E-3</v>
      </c>
      <c r="F48" s="33">
        <f>+(A47*F47)/1000</f>
        <v>0.03</v>
      </c>
      <c r="G48" s="33">
        <f>+(A47*G47)/1000</f>
        <v>3.0000000000000001E-3</v>
      </c>
      <c r="H48" s="33">
        <f>+(A47*H47)/1000</f>
        <v>0.03</v>
      </c>
      <c r="I48" s="33">
        <f>+(A47*I47)</f>
        <v>1</v>
      </c>
      <c r="J48" s="33">
        <f>+(A47*J47)/1000</f>
        <v>7.0000000000000001E-3</v>
      </c>
      <c r="K48" s="33">
        <f>+(A47*K47)/1000</f>
        <v>2.5000000000000001E-2</v>
      </c>
      <c r="L48" s="33">
        <f>+(A47*L47)/1000</f>
        <v>0.02</v>
      </c>
      <c r="M48" s="33">
        <f>+(A47*M47)/1000</f>
        <v>0.04</v>
      </c>
      <c r="N48" s="33">
        <f>+(A47*N47)/1000</f>
        <v>5.0000000000000001E-3</v>
      </c>
      <c r="O48" s="33">
        <f>+(A47*O47)/1000</f>
        <v>7.0000000000000007E-2</v>
      </c>
      <c r="P48" s="33">
        <f>+(A47*P47)/1000</f>
        <v>5.0000000000000001E-3</v>
      </c>
      <c r="Q48" s="33">
        <f>+(A47*Q47)/1000</f>
        <v>0</v>
      </c>
      <c r="R48" s="33">
        <f>+(A47*R47)/1000</f>
        <v>7.0000000000000007E-2</v>
      </c>
      <c r="S48" s="33">
        <f>+(A47*S47)/1000</f>
        <v>2.5000000000000001E-2</v>
      </c>
      <c r="T48" s="33">
        <f>+(A47*T47)/1000</f>
        <v>0</v>
      </c>
      <c r="U48" s="33">
        <f>+(A47*U47)/1000</f>
        <v>0</v>
      </c>
      <c r="V48" s="33">
        <f>+(A47*V47)/1000</f>
        <v>0</v>
      </c>
      <c r="W48" s="33">
        <f>+(A47*W47)/1000</f>
        <v>0</v>
      </c>
      <c r="X48" s="33">
        <f>+(A47*X47)/1000</f>
        <v>0</v>
      </c>
      <c r="Y48" s="15"/>
    </row>
    <row r="49" spans="1:25" x14ac:dyDescent="0.15">
      <c r="A49" s="1">
        <f>SUM(D32)</f>
        <v>1</v>
      </c>
      <c r="B49" s="4" t="s">
        <v>18</v>
      </c>
      <c r="C49" s="34">
        <f>SUM(C43:C46)</f>
        <v>40</v>
      </c>
      <c r="D49" s="34">
        <f t="shared" ref="D49:X49" si="7">SUM(D43:D46)</f>
        <v>13</v>
      </c>
      <c r="E49" s="34">
        <f t="shared" si="7"/>
        <v>7</v>
      </c>
      <c r="F49" s="34">
        <f t="shared" si="7"/>
        <v>0</v>
      </c>
      <c r="G49" s="34">
        <f t="shared" si="7"/>
        <v>0</v>
      </c>
      <c r="H49" s="34">
        <f t="shared" si="7"/>
        <v>50</v>
      </c>
      <c r="I49" s="34">
        <f t="shared" si="7"/>
        <v>0</v>
      </c>
      <c r="J49" s="34">
        <f t="shared" si="7"/>
        <v>0</v>
      </c>
      <c r="K49" s="34">
        <f t="shared" si="7"/>
        <v>220</v>
      </c>
      <c r="L49" s="34">
        <f t="shared" si="7"/>
        <v>0</v>
      </c>
      <c r="M49" s="34">
        <f t="shared" si="7"/>
        <v>0</v>
      </c>
      <c r="N49" s="34">
        <f t="shared" si="7"/>
        <v>0</v>
      </c>
      <c r="O49" s="34">
        <f t="shared" si="7"/>
        <v>0</v>
      </c>
      <c r="P49" s="34">
        <f t="shared" si="7"/>
        <v>0</v>
      </c>
      <c r="Q49" s="34">
        <f t="shared" si="7"/>
        <v>0</v>
      </c>
      <c r="R49" s="34">
        <f t="shared" si="7"/>
        <v>0</v>
      </c>
      <c r="S49" s="34">
        <f t="shared" si="7"/>
        <v>0</v>
      </c>
      <c r="T49" s="34">
        <f t="shared" si="7"/>
        <v>0</v>
      </c>
      <c r="U49" s="34">
        <f t="shared" si="7"/>
        <v>0</v>
      </c>
      <c r="V49" s="34">
        <f t="shared" si="7"/>
        <v>0</v>
      </c>
      <c r="W49" s="34">
        <f t="shared" si="7"/>
        <v>0</v>
      </c>
      <c r="X49" s="34">
        <f t="shared" si="7"/>
        <v>0</v>
      </c>
      <c r="Y49" s="15"/>
    </row>
    <row r="50" spans="1:25" ht="11.25" thickBot="1" x14ac:dyDescent="0.2">
      <c r="A50" s="5"/>
      <c r="B50" s="6" t="s">
        <v>19</v>
      </c>
      <c r="C50" s="36">
        <f>SUM(A49*C49)/1000</f>
        <v>0.04</v>
      </c>
      <c r="D50" s="36">
        <f>+(A49*D49)/1000</f>
        <v>1.2999999999999999E-2</v>
      </c>
      <c r="E50" s="36">
        <f>+(A49*E49)/1000</f>
        <v>7.0000000000000001E-3</v>
      </c>
      <c r="F50" s="36">
        <f>+(A49*F49)/1000</f>
        <v>0</v>
      </c>
      <c r="G50" s="36">
        <f>+(A49*G49)/1000</f>
        <v>0</v>
      </c>
      <c r="H50" s="36">
        <f>+(A49*H49)/1000</f>
        <v>0.05</v>
      </c>
      <c r="I50" s="36">
        <f>+(A49*I49)/1000</f>
        <v>0</v>
      </c>
      <c r="J50" s="36">
        <f>+(A49*J49)/1000</f>
        <v>0</v>
      </c>
      <c r="K50" s="36">
        <f>+(A49*K49)/1000</f>
        <v>0.22</v>
      </c>
      <c r="L50" s="36">
        <f>+(A49*L49)/1000</f>
        <v>0</v>
      </c>
      <c r="M50" s="36">
        <f>+(A49*M49)/1000</f>
        <v>0</v>
      </c>
      <c r="N50" s="36">
        <f>+(A49*N49)/1000</f>
        <v>0</v>
      </c>
      <c r="O50" s="36">
        <f>+(A49*O49)/1000</f>
        <v>0</v>
      </c>
      <c r="P50" s="36">
        <f>+(A49*P49)/1000</f>
        <v>0</v>
      </c>
      <c r="Q50" s="36">
        <f>+(A49*Q49)/1000</f>
        <v>0</v>
      </c>
      <c r="R50" s="36">
        <f>+(A49*R49)/1000</f>
        <v>0</v>
      </c>
      <c r="S50" s="36">
        <f>+(A49*S49)/1000</f>
        <v>0</v>
      </c>
      <c r="T50" s="36">
        <f>+(A49*T49)/1000</f>
        <v>0</v>
      </c>
      <c r="U50" s="36">
        <f>+(A49*U49)/1000</f>
        <v>0</v>
      </c>
      <c r="V50" s="37">
        <f>+(A49*V49)/1000</f>
        <v>0</v>
      </c>
      <c r="W50" s="37">
        <f>+(A49*W49)/1000</f>
        <v>0</v>
      </c>
      <c r="X50" s="37">
        <f>+(A49*X49)/1000</f>
        <v>0</v>
      </c>
      <c r="Y50" s="15"/>
    </row>
    <row r="51" spans="1:25" x14ac:dyDescent="0.15">
      <c r="A51" s="116" t="s">
        <v>8</v>
      </c>
      <c r="B51" s="117"/>
      <c r="C51" s="38">
        <f>+C50+C48</f>
        <v>0.12</v>
      </c>
      <c r="D51" s="38">
        <f t="shared" ref="D51:X51" si="8">+D50+D48</f>
        <v>2.5000000000000001E-2</v>
      </c>
      <c r="E51" s="38">
        <f t="shared" si="8"/>
        <v>1.4E-2</v>
      </c>
      <c r="F51" s="38">
        <f t="shared" si="8"/>
        <v>0.03</v>
      </c>
      <c r="G51" s="38">
        <f t="shared" si="8"/>
        <v>3.0000000000000001E-3</v>
      </c>
      <c r="H51" s="38">
        <f t="shared" si="8"/>
        <v>0.08</v>
      </c>
      <c r="I51" s="38">
        <f t="shared" si="8"/>
        <v>1</v>
      </c>
      <c r="J51" s="38">
        <f t="shared" si="8"/>
        <v>7.0000000000000001E-3</v>
      </c>
      <c r="K51" s="38">
        <f t="shared" si="8"/>
        <v>0.245</v>
      </c>
      <c r="L51" s="38">
        <f t="shared" si="8"/>
        <v>0.02</v>
      </c>
      <c r="M51" s="38">
        <f t="shared" si="8"/>
        <v>0.04</v>
      </c>
      <c r="N51" s="38">
        <f t="shared" si="8"/>
        <v>5.0000000000000001E-3</v>
      </c>
      <c r="O51" s="38">
        <f t="shared" si="8"/>
        <v>7.0000000000000007E-2</v>
      </c>
      <c r="P51" s="38">
        <f t="shared" si="8"/>
        <v>5.0000000000000001E-3</v>
      </c>
      <c r="Q51" s="38">
        <f t="shared" si="8"/>
        <v>0</v>
      </c>
      <c r="R51" s="38">
        <f t="shared" si="8"/>
        <v>7.0000000000000007E-2</v>
      </c>
      <c r="S51" s="38">
        <f t="shared" si="8"/>
        <v>2.5000000000000001E-2</v>
      </c>
      <c r="T51" s="38">
        <f t="shared" si="8"/>
        <v>0</v>
      </c>
      <c r="U51" s="38">
        <f t="shared" si="8"/>
        <v>0</v>
      </c>
      <c r="V51" s="39">
        <f t="shared" si="8"/>
        <v>0</v>
      </c>
      <c r="W51" s="39">
        <f t="shared" si="8"/>
        <v>0</v>
      </c>
      <c r="X51" s="39">
        <f t="shared" si="8"/>
        <v>0</v>
      </c>
      <c r="Y51" s="15"/>
    </row>
    <row r="52" spans="1:25" x14ac:dyDescent="0.15">
      <c r="A52" s="109" t="s">
        <v>9</v>
      </c>
      <c r="B52" s="111"/>
      <c r="C52" s="40">
        <v>262</v>
      </c>
      <c r="D52" s="40">
        <v>2948</v>
      </c>
      <c r="E52" s="40">
        <v>1650</v>
      </c>
      <c r="F52" s="40">
        <v>154</v>
      </c>
      <c r="G52" s="40">
        <v>198</v>
      </c>
      <c r="H52" s="40">
        <v>208</v>
      </c>
      <c r="I52" s="40">
        <v>57</v>
      </c>
      <c r="J52" s="40">
        <v>187</v>
      </c>
      <c r="K52" s="40">
        <v>153</v>
      </c>
      <c r="L52" s="40">
        <v>397</v>
      </c>
      <c r="M52" s="40">
        <v>2644</v>
      </c>
      <c r="N52" s="40">
        <v>238</v>
      </c>
      <c r="O52" s="40">
        <v>350</v>
      </c>
      <c r="P52" s="40">
        <v>147</v>
      </c>
      <c r="Q52" s="40">
        <v>112</v>
      </c>
      <c r="R52" s="40">
        <v>348</v>
      </c>
      <c r="S52" s="40">
        <v>399</v>
      </c>
      <c r="T52" s="40"/>
      <c r="U52" s="40"/>
      <c r="V52" s="41"/>
      <c r="W52" s="41"/>
      <c r="X52" s="41"/>
      <c r="Y52" s="15"/>
    </row>
    <row r="53" spans="1:25" x14ac:dyDescent="0.15">
      <c r="A53" s="7">
        <f>SUM(A47)</f>
        <v>1</v>
      </c>
      <c r="B53" s="8" t="s">
        <v>10</v>
      </c>
      <c r="C53" s="42">
        <f>SUM(C48*C52)</f>
        <v>20.96</v>
      </c>
      <c r="D53" s="42">
        <f>SUM(D48*D52)</f>
        <v>35.375999999999998</v>
      </c>
      <c r="E53" s="42">
        <f t="shared" ref="E53:X53" si="9">SUM(E48*E52)</f>
        <v>11.55</v>
      </c>
      <c r="F53" s="42">
        <f t="shared" si="9"/>
        <v>4.62</v>
      </c>
      <c r="G53" s="42">
        <f t="shared" si="9"/>
        <v>0.59399999999999997</v>
      </c>
      <c r="H53" s="42">
        <f t="shared" si="9"/>
        <v>6.24</v>
      </c>
      <c r="I53" s="42">
        <f t="shared" si="9"/>
        <v>57</v>
      </c>
      <c r="J53" s="42">
        <f t="shared" si="9"/>
        <v>1.3089999999999999</v>
      </c>
      <c r="K53" s="42">
        <f t="shared" si="9"/>
        <v>3.8250000000000002</v>
      </c>
      <c r="L53" s="42">
        <f t="shared" si="9"/>
        <v>7.94</v>
      </c>
      <c r="M53" s="42">
        <f t="shared" si="9"/>
        <v>105.76</v>
      </c>
      <c r="N53" s="42">
        <f t="shared" si="9"/>
        <v>1.19</v>
      </c>
      <c r="O53" s="42">
        <f t="shared" si="9"/>
        <v>24.500000000000004</v>
      </c>
      <c r="P53" s="42">
        <f t="shared" si="9"/>
        <v>0.73499999999999999</v>
      </c>
      <c r="Q53" s="42">
        <f t="shared" si="9"/>
        <v>0</v>
      </c>
      <c r="R53" s="42">
        <f t="shared" si="9"/>
        <v>24.360000000000003</v>
      </c>
      <c r="S53" s="42">
        <f t="shared" si="9"/>
        <v>9.9750000000000014</v>
      </c>
      <c r="T53" s="42">
        <f t="shared" si="9"/>
        <v>0</v>
      </c>
      <c r="U53" s="42">
        <f t="shared" si="9"/>
        <v>0</v>
      </c>
      <c r="V53" s="42">
        <f t="shared" si="9"/>
        <v>0</v>
      </c>
      <c r="W53" s="42">
        <f t="shared" si="9"/>
        <v>0</v>
      </c>
      <c r="X53" s="42">
        <f t="shared" si="9"/>
        <v>0</v>
      </c>
      <c r="Y53" s="43">
        <f>SUM(C53:X53)</f>
        <v>315.93400000000003</v>
      </c>
    </row>
    <row r="54" spans="1:25" x14ac:dyDescent="0.15">
      <c r="A54" s="7">
        <f>SUM(A49)</f>
        <v>1</v>
      </c>
      <c r="B54" s="8" t="s">
        <v>10</v>
      </c>
      <c r="C54" s="42">
        <f>SUM(C50*C52)</f>
        <v>10.48</v>
      </c>
      <c r="D54" s="42">
        <f>SUM(D50*D52)</f>
        <v>38.323999999999998</v>
      </c>
      <c r="E54" s="42">
        <f t="shared" ref="E54:X54" si="10">SUM(E50*E52)</f>
        <v>11.55</v>
      </c>
      <c r="F54" s="42">
        <f t="shared" si="10"/>
        <v>0</v>
      </c>
      <c r="G54" s="42">
        <f t="shared" si="10"/>
        <v>0</v>
      </c>
      <c r="H54" s="42">
        <f t="shared" si="10"/>
        <v>10.4</v>
      </c>
      <c r="I54" s="42">
        <f t="shared" si="10"/>
        <v>0</v>
      </c>
      <c r="J54" s="42">
        <f t="shared" si="10"/>
        <v>0</v>
      </c>
      <c r="K54" s="42">
        <f t="shared" si="10"/>
        <v>33.660000000000004</v>
      </c>
      <c r="L54" s="42">
        <f t="shared" si="10"/>
        <v>0</v>
      </c>
      <c r="M54" s="42">
        <f t="shared" si="10"/>
        <v>0</v>
      </c>
      <c r="N54" s="42">
        <f t="shared" si="10"/>
        <v>0</v>
      </c>
      <c r="O54" s="42">
        <f t="shared" si="10"/>
        <v>0</v>
      </c>
      <c r="P54" s="42">
        <f t="shared" si="10"/>
        <v>0</v>
      </c>
      <c r="Q54" s="42">
        <f t="shared" si="10"/>
        <v>0</v>
      </c>
      <c r="R54" s="42">
        <f t="shared" si="10"/>
        <v>0</v>
      </c>
      <c r="S54" s="42">
        <f t="shared" si="10"/>
        <v>0</v>
      </c>
      <c r="T54" s="42">
        <f t="shared" si="10"/>
        <v>0</v>
      </c>
      <c r="U54" s="42">
        <f t="shared" si="10"/>
        <v>0</v>
      </c>
      <c r="V54" s="42">
        <f t="shared" si="10"/>
        <v>0</v>
      </c>
      <c r="W54" s="42">
        <f t="shared" si="10"/>
        <v>0</v>
      </c>
      <c r="X54" s="42">
        <f t="shared" si="10"/>
        <v>0</v>
      </c>
      <c r="Y54" s="43">
        <f>SUM(C54:X54)</f>
        <v>104.41400000000002</v>
      </c>
    </row>
    <row r="55" spans="1:25" x14ac:dyDescent="0.15">
      <c r="A55" s="100" t="s">
        <v>11</v>
      </c>
      <c r="B55" s="101"/>
      <c r="C55" s="44">
        <f>SUM(C53:C54)</f>
        <v>31.44</v>
      </c>
      <c r="D55" s="44">
        <f t="shared" ref="D55:X55" si="11">+D51*D52</f>
        <v>73.7</v>
      </c>
      <c r="E55" s="44">
        <f t="shared" si="11"/>
        <v>23.1</v>
      </c>
      <c r="F55" s="44">
        <f t="shared" si="11"/>
        <v>4.62</v>
      </c>
      <c r="G55" s="44">
        <f t="shared" si="11"/>
        <v>0.59399999999999997</v>
      </c>
      <c r="H55" s="44">
        <f t="shared" si="11"/>
        <v>16.64</v>
      </c>
      <c r="I55" s="44">
        <f t="shared" si="11"/>
        <v>57</v>
      </c>
      <c r="J55" s="44">
        <f t="shared" si="11"/>
        <v>1.3089999999999999</v>
      </c>
      <c r="K55" s="44">
        <f t="shared" si="11"/>
        <v>37.484999999999999</v>
      </c>
      <c r="L55" s="44">
        <f t="shared" si="11"/>
        <v>7.94</v>
      </c>
      <c r="M55" s="44">
        <f t="shared" si="11"/>
        <v>105.76</v>
      </c>
      <c r="N55" s="44">
        <f t="shared" si="11"/>
        <v>1.19</v>
      </c>
      <c r="O55" s="44">
        <f t="shared" si="11"/>
        <v>24.500000000000004</v>
      </c>
      <c r="P55" s="44">
        <f t="shared" si="11"/>
        <v>0.73499999999999999</v>
      </c>
      <c r="Q55" s="44">
        <f t="shared" si="11"/>
        <v>0</v>
      </c>
      <c r="R55" s="44">
        <f t="shared" si="11"/>
        <v>24.360000000000003</v>
      </c>
      <c r="S55" s="44">
        <f t="shared" si="11"/>
        <v>9.9750000000000014</v>
      </c>
      <c r="T55" s="44">
        <f t="shared" si="11"/>
        <v>0</v>
      </c>
      <c r="U55" s="44">
        <f t="shared" si="11"/>
        <v>0</v>
      </c>
      <c r="V55" s="45">
        <f t="shared" si="11"/>
        <v>0</v>
      </c>
      <c r="W55" s="45">
        <f t="shared" si="11"/>
        <v>0</v>
      </c>
      <c r="X55" s="45">
        <f t="shared" si="11"/>
        <v>0</v>
      </c>
      <c r="Y55" s="43">
        <f>SUM(C55:X55)</f>
        <v>420.34800000000001</v>
      </c>
    </row>
    <row r="56" spans="1:25" x14ac:dyDescent="0.1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7"/>
    </row>
    <row r="57" spans="1:25" x14ac:dyDescent="0.1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7"/>
    </row>
    <row r="58" spans="1:25" x14ac:dyDescent="0.15">
      <c r="A58" s="118" t="s">
        <v>12</v>
      </c>
      <c r="B58" s="118"/>
      <c r="C58" s="50"/>
      <c r="H58" s="118" t="s">
        <v>13</v>
      </c>
      <c r="I58" s="118"/>
      <c r="J58" s="118"/>
      <c r="K58" s="118"/>
      <c r="P58" s="118" t="s">
        <v>14</v>
      </c>
      <c r="Q58" s="118"/>
      <c r="R58" s="118"/>
      <c r="S58" s="118"/>
    </row>
  </sheetData>
  <mergeCells count="30">
    <mergeCell ref="P58:S58"/>
    <mergeCell ref="P32:S32"/>
    <mergeCell ref="A33:B34"/>
    <mergeCell ref="C33:V33"/>
    <mergeCell ref="A35:A38"/>
    <mergeCell ref="A39:A42"/>
    <mergeCell ref="A43:A46"/>
    <mergeCell ref="A51:B51"/>
    <mergeCell ref="A52:B52"/>
    <mergeCell ref="A55:B55"/>
    <mergeCell ref="A58:B58"/>
    <mergeCell ref="H58:K58"/>
    <mergeCell ref="A28:B28"/>
    <mergeCell ref="H28:K28"/>
    <mergeCell ref="P28:S28"/>
    <mergeCell ref="B31:J31"/>
    <mergeCell ref="M31:Q31"/>
    <mergeCell ref="R31:V31"/>
    <mergeCell ref="A25:B25"/>
    <mergeCell ref="B1:J1"/>
    <mergeCell ref="M1:Q1"/>
    <mergeCell ref="R1:V1"/>
    <mergeCell ref="P2:S2"/>
    <mergeCell ref="A3:B4"/>
    <mergeCell ref="C3:V3"/>
    <mergeCell ref="A5:A8"/>
    <mergeCell ref="A9:A12"/>
    <mergeCell ref="A13:A16"/>
    <mergeCell ref="A21:B21"/>
    <mergeCell ref="A22:B2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8"/>
  <sheetViews>
    <sheetView topLeftCell="A22" workbookViewId="0">
      <selection activeCell="J43" sqref="J43"/>
    </sheetView>
  </sheetViews>
  <sheetFormatPr defaultRowHeight="10.5" x14ac:dyDescent="0.15"/>
  <cols>
    <col min="1" max="1" width="3.140625" style="9" customWidth="1"/>
    <col min="2" max="2" width="23.5703125" style="9" customWidth="1"/>
    <col min="3" max="3" width="3.85546875" style="9" customWidth="1"/>
    <col min="4" max="4" width="4.42578125" style="9" customWidth="1"/>
    <col min="5" max="5" width="4.140625" style="9" customWidth="1"/>
    <col min="6" max="6" width="3.85546875" style="9" customWidth="1"/>
    <col min="7" max="7" width="4.140625" style="9" customWidth="1"/>
    <col min="8" max="8" width="3.85546875" style="9" customWidth="1"/>
    <col min="9" max="9" width="4.28515625" style="9" customWidth="1"/>
    <col min="10" max="10" width="4.5703125" style="9" customWidth="1"/>
    <col min="11" max="11" width="4.7109375" style="9" customWidth="1"/>
    <col min="12" max="12" width="4.28515625" style="9" customWidth="1"/>
    <col min="13" max="22" width="3.85546875" style="9" customWidth="1"/>
    <col min="23" max="23" width="4.28515625" style="9" customWidth="1"/>
    <col min="24" max="24" width="4.140625" style="9" customWidth="1"/>
    <col min="25" max="256" width="9.140625" style="9"/>
    <col min="257" max="257" width="3.85546875" style="9" customWidth="1"/>
    <col min="258" max="258" width="15.42578125" style="9" customWidth="1"/>
    <col min="259" max="280" width="4.140625" style="9" customWidth="1"/>
    <col min="281" max="512" width="9.140625" style="9"/>
    <col min="513" max="513" width="3.85546875" style="9" customWidth="1"/>
    <col min="514" max="514" width="15.42578125" style="9" customWidth="1"/>
    <col min="515" max="536" width="4.140625" style="9" customWidth="1"/>
    <col min="537" max="768" width="9.140625" style="9"/>
    <col min="769" max="769" width="3.85546875" style="9" customWidth="1"/>
    <col min="770" max="770" width="15.42578125" style="9" customWidth="1"/>
    <col min="771" max="792" width="4.140625" style="9" customWidth="1"/>
    <col min="793" max="1024" width="9.140625" style="9"/>
    <col min="1025" max="1025" width="3.85546875" style="9" customWidth="1"/>
    <col min="1026" max="1026" width="15.42578125" style="9" customWidth="1"/>
    <col min="1027" max="1048" width="4.140625" style="9" customWidth="1"/>
    <col min="1049" max="1280" width="9.140625" style="9"/>
    <col min="1281" max="1281" width="3.85546875" style="9" customWidth="1"/>
    <col min="1282" max="1282" width="15.42578125" style="9" customWidth="1"/>
    <col min="1283" max="1304" width="4.140625" style="9" customWidth="1"/>
    <col min="1305" max="1536" width="9.140625" style="9"/>
    <col min="1537" max="1537" width="3.85546875" style="9" customWidth="1"/>
    <col min="1538" max="1538" width="15.42578125" style="9" customWidth="1"/>
    <col min="1539" max="1560" width="4.140625" style="9" customWidth="1"/>
    <col min="1561" max="1792" width="9.140625" style="9"/>
    <col min="1793" max="1793" width="3.85546875" style="9" customWidth="1"/>
    <col min="1794" max="1794" width="15.42578125" style="9" customWidth="1"/>
    <col min="1795" max="1816" width="4.140625" style="9" customWidth="1"/>
    <col min="1817" max="2048" width="9.140625" style="9"/>
    <col min="2049" max="2049" width="3.85546875" style="9" customWidth="1"/>
    <col min="2050" max="2050" width="15.42578125" style="9" customWidth="1"/>
    <col min="2051" max="2072" width="4.140625" style="9" customWidth="1"/>
    <col min="2073" max="2304" width="9.140625" style="9"/>
    <col min="2305" max="2305" width="3.85546875" style="9" customWidth="1"/>
    <col min="2306" max="2306" width="15.42578125" style="9" customWidth="1"/>
    <col min="2307" max="2328" width="4.140625" style="9" customWidth="1"/>
    <col min="2329" max="2560" width="9.140625" style="9"/>
    <col min="2561" max="2561" width="3.85546875" style="9" customWidth="1"/>
    <col min="2562" max="2562" width="15.42578125" style="9" customWidth="1"/>
    <col min="2563" max="2584" width="4.140625" style="9" customWidth="1"/>
    <col min="2585" max="2816" width="9.140625" style="9"/>
    <col min="2817" max="2817" width="3.85546875" style="9" customWidth="1"/>
    <col min="2818" max="2818" width="15.42578125" style="9" customWidth="1"/>
    <col min="2819" max="2840" width="4.140625" style="9" customWidth="1"/>
    <col min="2841" max="3072" width="9.140625" style="9"/>
    <col min="3073" max="3073" width="3.85546875" style="9" customWidth="1"/>
    <col min="3074" max="3074" width="15.42578125" style="9" customWidth="1"/>
    <col min="3075" max="3096" width="4.140625" style="9" customWidth="1"/>
    <col min="3097" max="3328" width="9.140625" style="9"/>
    <col min="3329" max="3329" width="3.85546875" style="9" customWidth="1"/>
    <col min="3330" max="3330" width="15.42578125" style="9" customWidth="1"/>
    <col min="3331" max="3352" width="4.140625" style="9" customWidth="1"/>
    <col min="3353" max="3584" width="9.140625" style="9"/>
    <col min="3585" max="3585" width="3.85546875" style="9" customWidth="1"/>
    <col min="3586" max="3586" width="15.42578125" style="9" customWidth="1"/>
    <col min="3587" max="3608" width="4.140625" style="9" customWidth="1"/>
    <col min="3609" max="3840" width="9.140625" style="9"/>
    <col min="3841" max="3841" width="3.85546875" style="9" customWidth="1"/>
    <col min="3842" max="3842" width="15.42578125" style="9" customWidth="1"/>
    <col min="3843" max="3864" width="4.140625" style="9" customWidth="1"/>
    <col min="3865" max="4096" width="9.140625" style="9"/>
    <col min="4097" max="4097" width="3.85546875" style="9" customWidth="1"/>
    <col min="4098" max="4098" width="15.42578125" style="9" customWidth="1"/>
    <col min="4099" max="4120" width="4.140625" style="9" customWidth="1"/>
    <col min="4121" max="4352" width="9.140625" style="9"/>
    <col min="4353" max="4353" width="3.85546875" style="9" customWidth="1"/>
    <col min="4354" max="4354" width="15.42578125" style="9" customWidth="1"/>
    <col min="4355" max="4376" width="4.140625" style="9" customWidth="1"/>
    <col min="4377" max="4608" width="9.140625" style="9"/>
    <col min="4609" max="4609" width="3.85546875" style="9" customWidth="1"/>
    <col min="4610" max="4610" width="15.42578125" style="9" customWidth="1"/>
    <col min="4611" max="4632" width="4.140625" style="9" customWidth="1"/>
    <col min="4633" max="4864" width="9.140625" style="9"/>
    <col min="4865" max="4865" width="3.85546875" style="9" customWidth="1"/>
    <col min="4866" max="4866" width="15.42578125" style="9" customWidth="1"/>
    <col min="4867" max="4888" width="4.140625" style="9" customWidth="1"/>
    <col min="4889" max="5120" width="9.140625" style="9"/>
    <col min="5121" max="5121" width="3.85546875" style="9" customWidth="1"/>
    <col min="5122" max="5122" width="15.42578125" style="9" customWidth="1"/>
    <col min="5123" max="5144" width="4.140625" style="9" customWidth="1"/>
    <col min="5145" max="5376" width="9.140625" style="9"/>
    <col min="5377" max="5377" width="3.85546875" style="9" customWidth="1"/>
    <col min="5378" max="5378" width="15.42578125" style="9" customWidth="1"/>
    <col min="5379" max="5400" width="4.140625" style="9" customWidth="1"/>
    <col min="5401" max="5632" width="9.140625" style="9"/>
    <col min="5633" max="5633" width="3.85546875" style="9" customWidth="1"/>
    <col min="5634" max="5634" width="15.42578125" style="9" customWidth="1"/>
    <col min="5635" max="5656" width="4.140625" style="9" customWidth="1"/>
    <col min="5657" max="5888" width="9.140625" style="9"/>
    <col min="5889" max="5889" width="3.85546875" style="9" customWidth="1"/>
    <col min="5890" max="5890" width="15.42578125" style="9" customWidth="1"/>
    <col min="5891" max="5912" width="4.140625" style="9" customWidth="1"/>
    <col min="5913" max="6144" width="9.140625" style="9"/>
    <col min="6145" max="6145" width="3.85546875" style="9" customWidth="1"/>
    <col min="6146" max="6146" width="15.42578125" style="9" customWidth="1"/>
    <col min="6147" max="6168" width="4.140625" style="9" customWidth="1"/>
    <col min="6169" max="6400" width="9.140625" style="9"/>
    <col min="6401" max="6401" width="3.85546875" style="9" customWidth="1"/>
    <col min="6402" max="6402" width="15.42578125" style="9" customWidth="1"/>
    <col min="6403" max="6424" width="4.140625" style="9" customWidth="1"/>
    <col min="6425" max="6656" width="9.140625" style="9"/>
    <col min="6657" max="6657" width="3.85546875" style="9" customWidth="1"/>
    <col min="6658" max="6658" width="15.42578125" style="9" customWidth="1"/>
    <col min="6659" max="6680" width="4.140625" style="9" customWidth="1"/>
    <col min="6681" max="6912" width="9.140625" style="9"/>
    <col min="6913" max="6913" width="3.85546875" style="9" customWidth="1"/>
    <col min="6914" max="6914" width="15.42578125" style="9" customWidth="1"/>
    <col min="6915" max="6936" width="4.140625" style="9" customWidth="1"/>
    <col min="6937" max="7168" width="9.140625" style="9"/>
    <col min="7169" max="7169" width="3.85546875" style="9" customWidth="1"/>
    <col min="7170" max="7170" width="15.42578125" style="9" customWidth="1"/>
    <col min="7171" max="7192" width="4.140625" style="9" customWidth="1"/>
    <col min="7193" max="7424" width="9.140625" style="9"/>
    <col min="7425" max="7425" width="3.85546875" style="9" customWidth="1"/>
    <col min="7426" max="7426" width="15.42578125" style="9" customWidth="1"/>
    <col min="7427" max="7448" width="4.140625" style="9" customWidth="1"/>
    <col min="7449" max="7680" width="9.140625" style="9"/>
    <col min="7681" max="7681" width="3.85546875" style="9" customWidth="1"/>
    <col min="7682" max="7682" width="15.42578125" style="9" customWidth="1"/>
    <col min="7683" max="7704" width="4.140625" style="9" customWidth="1"/>
    <col min="7705" max="7936" width="9.140625" style="9"/>
    <col min="7937" max="7937" width="3.85546875" style="9" customWidth="1"/>
    <col min="7938" max="7938" width="15.42578125" style="9" customWidth="1"/>
    <col min="7939" max="7960" width="4.140625" style="9" customWidth="1"/>
    <col min="7961" max="8192" width="9.140625" style="9"/>
    <col min="8193" max="8193" width="3.85546875" style="9" customWidth="1"/>
    <col min="8194" max="8194" width="15.42578125" style="9" customWidth="1"/>
    <col min="8195" max="8216" width="4.140625" style="9" customWidth="1"/>
    <col min="8217" max="8448" width="9.140625" style="9"/>
    <col min="8449" max="8449" width="3.85546875" style="9" customWidth="1"/>
    <col min="8450" max="8450" width="15.42578125" style="9" customWidth="1"/>
    <col min="8451" max="8472" width="4.140625" style="9" customWidth="1"/>
    <col min="8473" max="8704" width="9.140625" style="9"/>
    <col min="8705" max="8705" width="3.85546875" style="9" customWidth="1"/>
    <col min="8706" max="8706" width="15.42578125" style="9" customWidth="1"/>
    <col min="8707" max="8728" width="4.140625" style="9" customWidth="1"/>
    <col min="8729" max="8960" width="9.140625" style="9"/>
    <col min="8961" max="8961" width="3.85546875" style="9" customWidth="1"/>
    <col min="8962" max="8962" width="15.42578125" style="9" customWidth="1"/>
    <col min="8963" max="8984" width="4.140625" style="9" customWidth="1"/>
    <col min="8985" max="9216" width="9.140625" style="9"/>
    <col min="9217" max="9217" width="3.85546875" style="9" customWidth="1"/>
    <col min="9218" max="9218" width="15.42578125" style="9" customWidth="1"/>
    <col min="9219" max="9240" width="4.140625" style="9" customWidth="1"/>
    <col min="9241" max="9472" width="9.140625" style="9"/>
    <col min="9473" max="9473" width="3.85546875" style="9" customWidth="1"/>
    <col min="9474" max="9474" width="15.42578125" style="9" customWidth="1"/>
    <col min="9475" max="9496" width="4.140625" style="9" customWidth="1"/>
    <col min="9497" max="9728" width="9.140625" style="9"/>
    <col min="9729" max="9729" width="3.85546875" style="9" customWidth="1"/>
    <col min="9730" max="9730" width="15.42578125" style="9" customWidth="1"/>
    <col min="9731" max="9752" width="4.140625" style="9" customWidth="1"/>
    <col min="9753" max="9984" width="9.140625" style="9"/>
    <col min="9985" max="9985" width="3.85546875" style="9" customWidth="1"/>
    <col min="9986" max="9986" width="15.42578125" style="9" customWidth="1"/>
    <col min="9987" max="10008" width="4.140625" style="9" customWidth="1"/>
    <col min="10009" max="10240" width="9.140625" style="9"/>
    <col min="10241" max="10241" width="3.85546875" style="9" customWidth="1"/>
    <col min="10242" max="10242" width="15.42578125" style="9" customWidth="1"/>
    <col min="10243" max="10264" width="4.140625" style="9" customWidth="1"/>
    <col min="10265" max="10496" width="9.140625" style="9"/>
    <col min="10497" max="10497" width="3.85546875" style="9" customWidth="1"/>
    <col min="10498" max="10498" width="15.42578125" style="9" customWidth="1"/>
    <col min="10499" max="10520" width="4.140625" style="9" customWidth="1"/>
    <col min="10521" max="10752" width="9.140625" style="9"/>
    <col min="10753" max="10753" width="3.85546875" style="9" customWidth="1"/>
    <col min="10754" max="10754" width="15.42578125" style="9" customWidth="1"/>
    <col min="10755" max="10776" width="4.140625" style="9" customWidth="1"/>
    <col min="10777" max="11008" width="9.140625" style="9"/>
    <col min="11009" max="11009" width="3.85546875" style="9" customWidth="1"/>
    <col min="11010" max="11010" width="15.42578125" style="9" customWidth="1"/>
    <col min="11011" max="11032" width="4.140625" style="9" customWidth="1"/>
    <col min="11033" max="11264" width="9.140625" style="9"/>
    <col min="11265" max="11265" width="3.85546875" style="9" customWidth="1"/>
    <col min="11266" max="11266" width="15.42578125" style="9" customWidth="1"/>
    <col min="11267" max="11288" width="4.140625" style="9" customWidth="1"/>
    <col min="11289" max="11520" width="9.140625" style="9"/>
    <col min="11521" max="11521" width="3.85546875" style="9" customWidth="1"/>
    <col min="11522" max="11522" width="15.42578125" style="9" customWidth="1"/>
    <col min="11523" max="11544" width="4.140625" style="9" customWidth="1"/>
    <col min="11545" max="11776" width="9.140625" style="9"/>
    <col min="11777" max="11777" width="3.85546875" style="9" customWidth="1"/>
    <col min="11778" max="11778" width="15.42578125" style="9" customWidth="1"/>
    <col min="11779" max="11800" width="4.140625" style="9" customWidth="1"/>
    <col min="11801" max="12032" width="9.140625" style="9"/>
    <col min="12033" max="12033" width="3.85546875" style="9" customWidth="1"/>
    <col min="12034" max="12034" width="15.42578125" style="9" customWidth="1"/>
    <col min="12035" max="12056" width="4.140625" style="9" customWidth="1"/>
    <col min="12057" max="12288" width="9.140625" style="9"/>
    <col min="12289" max="12289" width="3.85546875" style="9" customWidth="1"/>
    <col min="12290" max="12290" width="15.42578125" style="9" customWidth="1"/>
    <col min="12291" max="12312" width="4.140625" style="9" customWidth="1"/>
    <col min="12313" max="12544" width="9.140625" style="9"/>
    <col min="12545" max="12545" width="3.85546875" style="9" customWidth="1"/>
    <col min="12546" max="12546" width="15.42578125" style="9" customWidth="1"/>
    <col min="12547" max="12568" width="4.140625" style="9" customWidth="1"/>
    <col min="12569" max="12800" width="9.140625" style="9"/>
    <col min="12801" max="12801" width="3.85546875" style="9" customWidth="1"/>
    <col min="12802" max="12802" width="15.42578125" style="9" customWidth="1"/>
    <col min="12803" max="12824" width="4.140625" style="9" customWidth="1"/>
    <col min="12825" max="13056" width="9.140625" style="9"/>
    <col min="13057" max="13057" width="3.85546875" style="9" customWidth="1"/>
    <col min="13058" max="13058" width="15.42578125" style="9" customWidth="1"/>
    <col min="13059" max="13080" width="4.140625" style="9" customWidth="1"/>
    <col min="13081" max="13312" width="9.140625" style="9"/>
    <col min="13313" max="13313" width="3.85546875" style="9" customWidth="1"/>
    <col min="13314" max="13314" width="15.42578125" style="9" customWidth="1"/>
    <col min="13315" max="13336" width="4.140625" style="9" customWidth="1"/>
    <col min="13337" max="13568" width="9.140625" style="9"/>
    <col min="13569" max="13569" width="3.85546875" style="9" customWidth="1"/>
    <col min="13570" max="13570" width="15.42578125" style="9" customWidth="1"/>
    <col min="13571" max="13592" width="4.140625" style="9" customWidth="1"/>
    <col min="13593" max="13824" width="9.140625" style="9"/>
    <col min="13825" max="13825" width="3.85546875" style="9" customWidth="1"/>
    <col min="13826" max="13826" width="15.42578125" style="9" customWidth="1"/>
    <col min="13827" max="13848" width="4.140625" style="9" customWidth="1"/>
    <col min="13849" max="14080" width="9.140625" style="9"/>
    <col min="14081" max="14081" width="3.85546875" style="9" customWidth="1"/>
    <col min="14082" max="14082" width="15.42578125" style="9" customWidth="1"/>
    <col min="14083" max="14104" width="4.140625" style="9" customWidth="1"/>
    <col min="14105" max="14336" width="9.140625" style="9"/>
    <col min="14337" max="14337" width="3.85546875" style="9" customWidth="1"/>
    <col min="14338" max="14338" width="15.42578125" style="9" customWidth="1"/>
    <col min="14339" max="14360" width="4.140625" style="9" customWidth="1"/>
    <col min="14361" max="14592" width="9.140625" style="9"/>
    <col min="14593" max="14593" width="3.85546875" style="9" customWidth="1"/>
    <col min="14594" max="14594" width="15.42578125" style="9" customWidth="1"/>
    <col min="14595" max="14616" width="4.140625" style="9" customWidth="1"/>
    <col min="14617" max="14848" width="9.140625" style="9"/>
    <col min="14849" max="14849" width="3.85546875" style="9" customWidth="1"/>
    <col min="14850" max="14850" width="15.42578125" style="9" customWidth="1"/>
    <col min="14851" max="14872" width="4.140625" style="9" customWidth="1"/>
    <col min="14873" max="15104" width="9.140625" style="9"/>
    <col min="15105" max="15105" width="3.85546875" style="9" customWidth="1"/>
    <col min="15106" max="15106" width="15.42578125" style="9" customWidth="1"/>
    <col min="15107" max="15128" width="4.140625" style="9" customWidth="1"/>
    <col min="15129" max="15360" width="9.140625" style="9"/>
    <col min="15361" max="15361" width="3.85546875" style="9" customWidth="1"/>
    <col min="15362" max="15362" width="15.42578125" style="9" customWidth="1"/>
    <col min="15363" max="15384" width="4.140625" style="9" customWidth="1"/>
    <col min="15385" max="15616" width="9.140625" style="9"/>
    <col min="15617" max="15617" width="3.85546875" style="9" customWidth="1"/>
    <col min="15618" max="15618" width="15.42578125" style="9" customWidth="1"/>
    <col min="15619" max="15640" width="4.140625" style="9" customWidth="1"/>
    <col min="15641" max="15872" width="9.140625" style="9"/>
    <col min="15873" max="15873" width="3.85546875" style="9" customWidth="1"/>
    <col min="15874" max="15874" width="15.42578125" style="9" customWidth="1"/>
    <col min="15875" max="15896" width="4.140625" style="9" customWidth="1"/>
    <col min="15897" max="16128" width="9.140625" style="9"/>
    <col min="16129" max="16129" width="3.85546875" style="9" customWidth="1"/>
    <col min="16130" max="16130" width="15.42578125" style="9" customWidth="1"/>
    <col min="16131" max="16152" width="4.140625" style="9" customWidth="1"/>
    <col min="16153" max="16384" width="9.140625" style="9"/>
  </cols>
  <sheetData>
    <row r="1" spans="1:25" x14ac:dyDescent="0.15">
      <c r="B1" s="102" t="s">
        <v>0</v>
      </c>
      <c r="C1" s="102"/>
      <c r="D1" s="102"/>
      <c r="E1" s="102"/>
      <c r="F1" s="102"/>
      <c r="G1" s="102"/>
      <c r="H1" s="102"/>
      <c r="I1" s="102"/>
      <c r="J1" s="102"/>
      <c r="L1" s="10"/>
      <c r="M1" s="103" t="s">
        <v>1</v>
      </c>
      <c r="N1" s="103"/>
      <c r="O1" s="103"/>
      <c r="P1" s="103"/>
      <c r="Q1" s="103"/>
      <c r="R1" s="103" t="s">
        <v>2</v>
      </c>
      <c r="S1" s="103"/>
      <c r="T1" s="103"/>
      <c r="U1" s="103"/>
      <c r="V1" s="103"/>
    </row>
    <row r="2" spans="1:25" x14ac:dyDescent="0.15">
      <c r="B2" s="11" t="s">
        <v>3</v>
      </c>
      <c r="C2" s="12">
        <v>1</v>
      </c>
      <c r="D2" s="12">
        <v>1</v>
      </c>
      <c r="E2" s="13"/>
      <c r="F2" s="13"/>
      <c r="G2" s="13"/>
      <c r="H2" s="13"/>
      <c r="I2" s="13"/>
      <c r="J2" s="13"/>
      <c r="P2" s="104">
        <v>43033</v>
      </c>
      <c r="Q2" s="104"/>
      <c r="R2" s="104"/>
      <c r="S2" s="104"/>
      <c r="T2" s="13"/>
      <c r="U2" s="13"/>
      <c r="V2" s="13"/>
    </row>
    <row r="3" spans="1:25" x14ac:dyDescent="0.15">
      <c r="A3" s="105"/>
      <c r="B3" s="106"/>
      <c r="C3" s="109" t="s">
        <v>4</v>
      </c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1"/>
      <c r="W3" s="14"/>
      <c r="X3" s="14"/>
      <c r="Y3" s="15"/>
    </row>
    <row r="4" spans="1:25" ht="55.5" thickBot="1" x14ac:dyDescent="0.2">
      <c r="A4" s="107"/>
      <c r="B4" s="108"/>
      <c r="C4" s="16" t="s">
        <v>46</v>
      </c>
      <c r="D4" s="17" t="s">
        <v>60</v>
      </c>
      <c r="E4" s="18" t="s">
        <v>51</v>
      </c>
      <c r="F4" s="18" t="s">
        <v>133</v>
      </c>
      <c r="G4" s="18" t="s">
        <v>66</v>
      </c>
      <c r="H4" s="18" t="s">
        <v>48</v>
      </c>
      <c r="I4" s="19" t="s">
        <v>71</v>
      </c>
      <c r="J4" s="18" t="s">
        <v>55</v>
      </c>
      <c r="K4" s="18" t="s">
        <v>76</v>
      </c>
      <c r="L4" s="18" t="s">
        <v>43</v>
      </c>
      <c r="M4" s="18" t="s">
        <v>69</v>
      </c>
      <c r="N4" s="19" t="s">
        <v>53</v>
      </c>
      <c r="O4" s="18" t="s">
        <v>70</v>
      </c>
      <c r="P4" s="18" t="s">
        <v>122</v>
      </c>
      <c r="Q4" s="18" t="s">
        <v>59</v>
      </c>
      <c r="R4" s="18" t="s">
        <v>47</v>
      </c>
      <c r="S4" s="18" t="s">
        <v>54</v>
      </c>
      <c r="T4" s="18" t="s">
        <v>56</v>
      </c>
      <c r="U4" s="19" t="s">
        <v>97</v>
      </c>
      <c r="V4" s="20" t="s">
        <v>98</v>
      </c>
      <c r="W4" s="17" t="s">
        <v>67</v>
      </c>
      <c r="X4" s="17" t="s">
        <v>73</v>
      </c>
      <c r="Y4" s="15"/>
    </row>
    <row r="5" spans="1:25" ht="11.25" customHeight="1" x14ac:dyDescent="0.15">
      <c r="A5" s="112" t="s">
        <v>5</v>
      </c>
      <c r="B5" s="21" t="s">
        <v>85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>
        <v>70</v>
      </c>
      <c r="Q5" s="22">
        <v>60</v>
      </c>
      <c r="R5" s="22"/>
      <c r="S5" s="22"/>
      <c r="T5" s="22"/>
      <c r="U5" s="22"/>
      <c r="V5" s="23"/>
      <c r="W5" s="23"/>
      <c r="X5" s="23"/>
      <c r="Y5" s="15"/>
    </row>
    <row r="6" spans="1:25" x14ac:dyDescent="0.15">
      <c r="A6" s="113"/>
      <c r="B6" s="24" t="s">
        <v>93</v>
      </c>
      <c r="C6" s="25"/>
      <c r="D6" s="25"/>
      <c r="E6" s="25"/>
      <c r="F6" s="25"/>
      <c r="G6" s="25"/>
      <c r="H6" s="25"/>
      <c r="I6" s="25">
        <v>28</v>
      </c>
      <c r="J6" s="25"/>
      <c r="K6" s="25"/>
      <c r="L6" s="25"/>
      <c r="M6" s="25">
        <v>0.1</v>
      </c>
      <c r="N6" s="25">
        <v>25</v>
      </c>
      <c r="O6" s="25">
        <v>18</v>
      </c>
      <c r="P6" s="25"/>
      <c r="Q6" s="25"/>
      <c r="R6" s="25"/>
      <c r="S6" s="25">
        <v>5</v>
      </c>
      <c r="T6" s="25"/>
      <c r="U6" s="25"/>
      <c r="V6" s="26"/>
      <c r="W6" s="26"/>
      <c r="X6" s="26"/>
      <c r="Y6" s="15"/>
    </row>
    <row r="7" spans="1:25" x14ac:dyDescent="0.15">
      <c r="A7" s="113"/>
      <c r="B7" s="24" t="s">
        <v>158</v>
      </c>
      <c r="C7" s="25"/>
      <c r="D7" s="25"/>
      <c r="E7" s="25">
        <v>7</v>
      </c>
      <c r="F7" s="25"/>
      <c r="G7" s="25"/>
      <c r="H7" s="25"/>
      <c r="I7" s="25"/>
      <c r="J7" s="25"/>
      <c r="K7" s="25"/>
      <c r="L7" s="25"/>
      <c r="M7" s="25"/>
      <c r="N7" s="25"/>
      <c r="O7" s="25">
        <v>25</v>
      </c>
      <c r="P7" s="25"/>
      <c r="Q7" s="25"/>
      <c r="R7" s="25"/>
      <c r="S7" s="25"/>
      <c r="T7" s="25"/>
      <c r="U7" s="25"/>
      <c r="V7" s="26"/>
      <c r="W7" s="26"/>
      <c r="X7" s="26"/>
      <c r="Y7" s="15"/>
    </row>
    <row r="8" spans="1:25" ht="11.25" thickBot="1" x14ac:dyDescent="0.2">
      <c r="A8" s="114"/>
      <c r="B8" s="27" t="s">
        <v>84</v>
      </c>
      <c r="C8" s="28">
        <v>40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9"/>
      <c r="W8" s="29"/>
      <c r="X8" s="29"/>
      <c r="Y8" s="15"/>
    </row>
    <row r="9" spans="1:25" ht="11.25" customHeight="1" x14ac:dyDescent="0.15">
      <c r="A9" s="112" t="s">
        <v>6</v>
      </c>
      <c r="B9" s="21" t="s">
        <v>86</v>
      </c>
      <c r="C9" s="22"/>
      <c r="D9" s="22"/>
      <c r="E9" s="22"/>
      <c r="F9" s="22"/>
      <c r="G9" s="22">
        <v>50</v>
      </c>
      <c r="H9" s="22"/>
      <c r="I9" s="22"/>
      <c r="J9" s="22">
        <v>40</v>
      </c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3"/>
      <c r="W9" s="23"/>
      <c r="X9" s="23"/>
      <c r="Y9" s="15"/>
    </row>
    <row r="10" spans="1:25" x14ac:dyDescent="0.15">
      <c r="A10" s="113"/>
      <c r="B10" s="30" t="s">
        <v>132</v>
      </c>
      <c r="C10" s="25"/>
      <c r="D10" s="25"/>
      <c r="E10" s="25"/>
      <c r="F10" s="25">
        <v>15</v>
      </c>
      <c r="G10" s="25"/>
      <c r="H10" s="25">
        <v>65</v>
      </c>
      <c r="I10" s="25"/>
      <c r="J10" s="25"/>
      <c r="K10" s="25"/>
      <c r="L10" s="25">
        <v>7</v>
      </c>
      <c r="M10" s="25"/>
      <c r="N10" s="25"/>
      <c r="O10" s="25"/>
      <c r="P10" s="25"/>
      <c r="Q10" s="25"/>
      <c r="R10" s="25">
        <v>5</v>
      </c>
      <c r="S10" s="25">
        <v>12</v>
      </c>
      <c r="T10" s="25">
        <v>150</v>
      </c>
      <c r="U10" s="25">
        <v>5</v>
      </c>
      <c r="V10" s="26">
        <v>10</v>
      </c>
      <c r="W10" s="26"/>
      <c r="X10" s="26"/>
      <c r="Y10" s="15"/>
    </row>
    <row r="11" spans="1:25" x14ac:dyDescent="0.15">
      <c r="A11" s="113"/>
      <c r="B11" s="30" t="s">
        <v>84</v>
      </c>
      <c r="C11" s="25">
        <v>40</v>
      </c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6"/>
      <c r="W11" s="26"/>
      <c r="X11" s="26"/>
      <c r="Y11" s="15"/>
    </row>
    <row r="12" spans="1:25" ht="11.25" thickBot="1" x14ac:dyDescent="0.2">
      <c r="A12" s="114"/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9"/>
      <c r="W12" s="29"/>
      <c r="X12" s="29"/>
      <c r="Y12" s="15"/>
    </row>
    <row r="13" spans="1:25" ht="11.25" customHeight="1" x14ac:dyDescent="0.15">
      <c r="A13" s="112" t="s">
        <v>7</v>
      </c>
      <c r="B13" s="21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3"/>
      <c r="W13" s="23"/>
      <c r="X13" s="23"/>
      <c r="Y13" s="15"/>
    </row>
    <row r="14" spans="1:25" x14ac:dyDescent="0.15">
      <c r="A14" s="113"/>
      <c r="B14" s="24" t="s">
        <v>72</v>
      </c>
      <c r="C14" s="25"/>
      <c r="D14" s="25">
        <v>5</v>
      </c>
      <c r="E14" s="25"/>
      <c r="F14" s="25"/>
      <c r="G14" s="25"/>
      <c r="H14" s="25"/>
      <c r="I14" s="25">
        <v>3</v>
      </c>
      <c r="J14" s="25"/>
      <c r="K14" s="25">
        <v>15</v>
      </c>
      <c r="L14" s="25"/>
      <c r="M14" s="25"/>
      <c r="N14" s="25">
        <v>100</v>
      </c>
      <c r="O14" s="25"/>
      <c r="P14" s="25"/>
      <c r="Q14" s="25"/>
      <c r="R14" s="25"/>
      <c r="S14" s="25"/>
      <c r="T14" s="25"/>
      <c r="U14" s="25"/>
      <c r="V14" s="26"/>
      <c r="W14" s="26"/>
      <c r="X14" s="26">
        <v>5</v>
      </c>
      <c r="Y14" s="15"/>
    </row>
    <row r="15" spans="1:25" x14ac:dyDescent="0.15">
      <c r="A15" s="113"/>
      <c r="B15" s="24" t="s">
        <v>67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6"/>
      <c r="W15" s="26">
        <v>20</v>
      </c>
      <c r="X15" s="26"/>
      <c r="Y15" s="15"/>
    </row>
    <row r="16" spans="1:25" ht="11.25" thickBot="1" x14ac:dyDescent="0.2">
      <c r="A16" s="115"/>
      <c r="B16" s="27" t="s">
        <v>63</v>
      </c>
      <c r="C16" s="28">
        <v>40</v>
      </c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9"/>
      <c r="W16" s="29"/>
      <c r="X16" s="29"/>
      <c r="Y16" s="15"/>
    </row>
    <row r="17" spans="1:25" ht="11.25" thickBot="1" x14ac:dyDescent="0.2">
      <c r="A17" s="1">
        <f>SUM(C2)</f>
        <v>1</v>
      </c>
      <c r="B17" s="2" t="s">
        <v>20</v>
      </c>
      <c r="C17" s="31">
        <f>SUM(C5:C12)</f>
        <v>80</v>
      </c>
      <c r="D17" s="31">
        <f t="shared" ref="D17:X17" si="0">SUM(D5:D12)</f>
        <v>0</v>
      </c>
      <c r="E17" s="31">
        <f t="shared" si="0"/>
        <v>7</v>
      </c>
      <c r="F17" s="31">
        <f t="shared" si="0"/>
        <v>15</v>
      </c>
      <c r="G17" s="31">
        <f t="shared" si="0"/>
        <v>50</v>
      </c>
      <c r="H17" s="31">
        <f t="shared" si="0"/>
        <v>65</v>
      </c>
      <c r="I17" s="31">
        <f t="shared" si="0"/>
        <v>28</v>
      </c>
      <c r="J17" s="31">
        <f t="shared" si="0"/>
        <v>40</v>
      </c>
      <c r="K17" s="31">
        <f t="shared" si="0"/>
        <v>0</v>
      </c>
      <c r="L17" s="31">
        <f t="shared" si="0"/>
        <v>7</v>
      </c>
      <c r="M17" s="31">
        <f t="shared" si="0"/>
        <v>0.1</v>
      </c>
      <c r="N17" s="31">
        <f t="shared" si="0"/>
        <v>25</v>
      </c>
      <c r="O17" s="31">
        <f t="shared" si="0"/>
        <v>43</v>
      </c>
      <c r="P17" s="31">
        <f t="shared" si="0"/>
        <v>70</v>
      </c>
      <c r="Q17" s="31">
        <f t="shared" si="0"/>
        <v>60</v>
      </c>
      <c r="R17" s="31">
        <f t="shared" si="0"/>
        <v>5</v>
      </c>
      <c r="S17" s="31">
        <f t="shared" si="0"/>
        <v>17</v>
      </c>
      <c r="T17" s="31">
        <f t="shared" si="0"/>
        <v>150</v>
      </c>
      <c r="U17" s="31">
        <f t="shared" si="0"/>
        <v>5</v>
      </c>
      <c r="V17" s="31">
        <f t="shared" si="0"/>
        <v>10</v>
      </c>
      <c r="W17" s="32">
        <f t="shared" si="0"/>
        <v>0</v>
      </c>
      <c r="X17" s="32">
        <f t="shared" si="0"/>
        <v>0</v>
      </c>
      <c r="Y17" s="15"/>
    </row>
    <row r="18" spans="1:25" x14ac:dyDescent="0.15">
      <c r="A18" s="3"/>
      <c r="B18" s="4" t="s">
        <v>21</v>
      </c>
      <c r="C18" s="33">
        <f>SUM(A17*C17)/1000</f>
        <v>0.08</v>
      </c>
      <c r="D18" s="33">
        <f>+(A17*D17)/1000</f>
        <v>0</v>
      </c>
      <c r="E18" s="33">
        <f>+(A17*E17)/1000</f>
        <v>7.0000000000000001E-3</v>
      </c>
      <c r="F18" s="33">
        <f>+(A17*F17)/1000</f>
        <v>1.4999999999999999E-2</v>
      </c>
      <c r="G18" s="33">
        <f>+(A17*G17)/1000</f>
        <v>0.05</v>
      </c>
      <c r="H18" s="33">
        <f>+(A17*H17)/1000</f>
        <v>6.5000000000000002E-2</v>
      </c>
      <c r="I18" s="33">
        <f>+(A17*I17)/1000</f>
        <v>2.8000000000000001E-2</v>
      </c>
      <c r="J18" s="33">
        <f>+(A17*J17)/1000</f>
        <v>0.04</v>
      </c>
      <c r="K18" s="33">
        <f>+(A17*K17)/1000</f>
        <v>0</v>
      </c>
      <c r="L18" s="33">
        <f>+(A17*L17)/1000</f>
        <v>7.0000000000000001E-3</v>
      </c>
      <c r="M18" s="33">
        <f>+(A17*M17)/1000</f>
        <v>1E-4</v>
      </c>
      <c r="N18" s="33">
        <f>+(A17*N17)/1000</f>
        <v>2.5000000000000001E-2</v>
      </c>
      <c r="O18" s="33">
        <f>+(A17*O17)/1000</f>
        <v>4.2999999999999997E-2</v>
      </c>
      <c r="P18" s="33">
        <f>+(A17*P17)/1000</f>
        <v>7.0000000000000007E-2</v>
      </c>
      <c r="Q18" s="33">
        <f>+(A17*Q17)/1000</f>
        <v>0.06</v>
      </c>
      <c r="R18" s="33">
        <f>+(A17*R17)/1000</f>
        <v>5.0000000000000001E-3</v>
      </c>
      <c r="S18" s="33">
        <f>+(A17*S17)/1000</f>
        <v>1.7000000000000001E-2</v>
      </c>
      <c r="T18" s="33">
        <f>+(A17*T17)/1000</f>
        <v>0.15</v>
      </c>
      <c r="U18" s="33">
        <f>+(A17*U17)/1000</f>
        <v>5.0000000000000001E-3</v>
      </c>
      <c r="V18" s="33">
        <f>+(A17*V17)/1000</f>
        <v>0.01</v>
      </c>
      <c r="W18" s="33">
        <f>+(A17*W17)/1000</f>
        <v>0</v>
      </c>
      <c r="X18" s="33">
        <f>+(A17*X17)/1000</f>
        <v>0</v>
      </c>
      <c r="Y18" s="15"/>
    </row>
    <row r="19" spans="1:25" x14ac:dyDescent="0.15">
      <c r="A19" s="1">
        <f>SUM(D2)</f>
        <v>1</v>
      </c>
      <c r="B19" s="4" t="s">
        <v>22</v>
      </c>
      <c r="C19" s="34">
        <f>SUM(C13:C16)</f>
        <v>40</v>
      </c>
      <c r="D19" s="34">
        <f t="shared" ref="D19:X19" si="1">SUM(D13:D16)</f>
        <v>5</v>
      </c>
      <c r="E19" s="34">
        <f t="shared" si="1"/>
        <v>0</v>
      </c>
      <c r="F19" s="34">
        <f t="shared" si="1"/>
        <v>0</v>
      </c>
      <c r="G19" s="34">
        <f t="shared" si="1"/>
        <v>0</v>
      </c>
      <c r="H19" s="34">
        <f t="shared" si="1"/>
        <v>0</v>
      </c>
      <c r="I19" s="34">
        <f t="shared" si="1"/>
        <v>3</v>
      </c>
      <c r="J19" s="34">
        <f t="shared" si="1"/>
        <v>0</v>
      </c>
      <c r="K19" s="34">
        <f t="shared" si="1"/>
        <v>15</v>
      </c>
      <c r="L19" s="34">
        <f t="shared" si="1"/>
        <v>0</v>
      </c>
      <c r="M19" s="34">
        <f t="shared" si="1"/>
        <v>0</v>
      </c>
      <c r="N19" s="34">
        <f>SUM(N13:N16)</f>
        <v>100</v>
      </c>
      <c r="O19" s="34">
        <f t="shared" si="1"/>
        <v>0</v>
      </c>
      <c r="P19" s="34">
        <f t="shared" si="1"/>
        <v>0</v>
      </c>
      <c r="Q19" s="34">
        <f t="shared" si="1"/>
        <v>0</v>
      </c>
      <c r="R19" s="34">
        <f t="shared" si="1"/>
        <v>0</v>
      </c>
      <c r="S19" s="34">
        <f t="shared" si="1"/>
        <v>0</v>
      </c>
      <c r="T19" s="34">
        <f t="shared" si="1"/>
        <v>0</v>
      </c>
      <c r="U19" s="34">
        <f t="shared" si="1"/>
        <v>0</v>
      </c>
      <c r="V19" s="34">
        <f t="shared" si="1"/>
        <v>0</v>
      </c>
      <c r="W19" s="35">
        <f t="shared" si="1"/>
        <v>20</v>
      </c>
      <c r="X19" s="35">
        <f t="shared" si="1"/>
        <v>5</v>
      </c>
      <c r="Y19" s="15"/>
    </row>
    <row r="20" spans="1:25" ht="11.25" thickBot="1" x14ac:dyDescent="0.2">
      <c r="A20" s="5"/>
      <c r="B20" s="6" t="s">
        <v>23</v>
      </c>
      <c r="C20" s="36">
        <f>SUM(A19*C19)/1000</f>
        <v>0.04</v>
      </c>
      <c r="D20" s="36">
        <f>+(A19*D19)/1000</f>
        <v>5.0000000000000001E-3</v>
      </c>
      <c r="E20" s="36">
        <f>+(A19*E19)/1000</f>
        <v>0</v>
      </c>
      <c r="F20" s="36">
        <f>+(A19*F19)/1000</f>
        <v>0</v>
      </c>
      <c r="G20" s="36">
        <f>+(A19*G19)/1000</f>
        <v>0</v>
      </c>
      <c r="H20" s="36">
        <f>+(A19*H19)/1000</f>
        <v>0</v>
      </c>
      <c r="I20" s="36">
        <f>+(A19*I19)/1000</f>
        <v>3.0000000000000001E-3</v>
      </c>
      <c r="J20" s="36">
        <f>+(A19*J19)/1000</f>
        <v>0</v>
      </c>
      <c r="K20" s="36">
        <f>+(A19*K19)/1000</f>
        <v>1.4999999999999999E-2</v>
      </c>
      <c r="L20" s="36">
        <f>+(A19*L19)/1000</f>
        <v>0</v>
      </c>
      <c r="M20" s="36">
        <f>+(A19*M19)/1000</f>
        <v>0</v>
      </c>
      <c r="N20" s="36">
        <f>+(A19*N19)/1000</f>
        <v>0.1</v>
      </c>
      <c r="O20" s="36">
        <f>+(A19*O19)/1000</f>
        <v>0</v>
      </c>
      <c r="P20" s="36">
        <f>+(A19*P19)/1000</f>
        <v>0</v>
      </c>
      <c r="Q20" s="36">
        <f>+(A19*Q19)/1000</f>
        <v>0</v>
      </c>
      <c r="R20" s="36">
        <f>+(A19*R19)/1000</f>
        <v>0</v>
      </c>
      <c r="S20" s="36">
        <f>+(A19*S19)/1000</f>
        <v>0</v>
      </c>
      <c r="T20" s="36">
        <f>+(A19*T19)/1000</f>
        <v>0</v>
      </c>
      <c r="U20" s="36">
        <f>+(A19*U19)/1000</f>
        <v>0</v>
      </c>
      <c r="V20" s="36">
        <f>+(A19*V19)/1000</f>
        <v>0</v>
      </c>
      <c r="W20" s="37">
        <f>+(A19*W19)/1000</f>
        <v>0.02</v>
      </c>
      <c r="X20" s="37">
        <f>+(A19*X19)/1000</f>
        <v>5.0000000000000001E-3</v>
      </c>
      <c r="Y20" s="15"/>
    </row>
    <row r="21" spans="1:25" x14ac:dyDescent="0.15">
      <c r="A21" s="116" t="s">
        <v>8</v>
      </c>
      <c r="B21" s="117"/>
      <c r="C21" s="38">
        <f>+C20+C18</f>
        <v>0.12</v>
      </c>
      <c r="D21" s="38">
        <f t="shared" ref="D21:X21" si="2">+D20+D18</f>
        <v>5.0000000000000001E-3</v>
      </c>
      <c r="E21" s="38">
        <f t="shared" si="2"/>
        <v>7.0000000000000001E-3</v>
      </c>
      <c r="F21" s="38">
        <f t="shared" si="2"/>
        <v>1.4999999999999999E-2</v>
      </c>
      <c r="G21" s="38">
        <f t="shared" si="2"/>
        <v>0.05</v>
      </c>
      <c r="H21" s="38">
        <f t="shared" si="2"/>
        <v>6.5000000000000002E-2</v>
      </c>
      <c r="I21" s="38">
        <f t="shared" si="2"/>
        <v>3.1E-2</v>
      </c>
      <c r="J21" s="38">
        <f t="shared" si="2"/>
        <v>0.04</v>
      </c>
      <c r="K21" s="38">
        <f t="shared" si="2"/>
        <v>1.4999999999999999E-2</v>
      </c>
      <c r="L21" s="38">
        <f t="shared" si="2"/>
        <v>7.0000000000000001E-3</v>
      </c>
      <c r="M21" s="38">
        <f t="shared" si="2"/>
        <v>1E-4</v>
      </c>
      <c r="N21" s="38">
        <f t="shared" si="2"/>
        <v>0.125</v>
      </c>
      <c r="O21" s="38">
        <f t="shared" si="2"/>
        <v>4.2999999999999997E-2</v>
      </c>
      <c r="P21" s="38">
        <f t="shared" si="2"/>
        <v>7.0000000000000007E-2</v>
      </c>
      <c r="Q21" s="38">
        <f t="shared" si="2"/>
        <v>0.06</v>
      </c>
      <c r="R21" s="38">
        <f t="shared" si="2"/>
        <v>5.0000000000000001E-3</v>
      </c>
      <c r="S21" s="38">
        <f t="shared" si="2"/>
        <v>1.7000000000000001E-2</v>
      </c>
      <c r="T21" s="38">
        <f t="shared" si="2"/>
        <v>0.15</v>
      </c>
      <c r="U21" s="38">
        <f t="shared" si="2"/>
        <v>5.0000000000000001E-3</v>
      </c>
      <c r="V21" s="38">
        <f t="shared" si="2"/>
        <v>0.01</v>
      </c>
      <c r="W21" s="39">
        <f t="shared" si="2"/>
        <v>0.02</v>
      </c>
      <c r="X21" s="39">
        <f t="shared" si="2"/>
        <v>5.0000000000000001E-3</v>
      </c>
      <c r="Y21" s="15"/>
    </row>
    <row r="22" spans="1:25" x14ac:dyDescent="0.15">
      <c r="A22" s="109" t="s">
        <v>9</v>
      </c>
      <c r="B22" s="111"/>
      <c r="C22" s="40">
        <v>262</v>
      </c>
      <c r="D22" s="40">
        <v>2948</v>
      </c>
      <c r="E22" s="40">
        <v>1650</v>
      </c>
      <c r="F22" s="40">
        <v>390</v>
      </c>
      <c r="G22" s="40">
        <v>154</v>
      </c>
      <c r="H22" s="40">
        <v>2644</v>
      </c>
      <c r="I22" s="40">
        <v>227</v>
      </c>
      <c r="J22" s="40">
        <v>187</v>
      </c>
      <c r="K22" s="40">
        <v>235</v>
      </c>
      <c r="L22" s="40">
        <v>238</v>
      </c>
      <c r="M22" s="40">
        <v>57</v>
      </c>
      <c r="N22" s="40">
        <v>330</v>
      </c>
      <c r="O22" s="40">
        <v>399</v>
      </c>
      <c r="P22" s="40">
        <v>348</v>
      </c>
      <c r="Q22" s="40">
        <v>350</v>
      </c>
      <c r="R22" s="40">
        <v>147</v>
      </c>
      <c r="S22" s="40">
        <v>608</v>
      </c>
      <c r="T22" s="40">
        <v>154</v>
      </c>
      <c r="U22" s="40">
        <v>198</v>
      </c>
      <c r="V22" s="40">
        <v>208</v>
      </c>
      <c r="W22" s="41">
        <v>858</v>
      </c>
      <c r="X22" s="41">
        <v>708</v>
      </c>
      <c r="Y22" s="15"/>
    </row>
    <row r="23" spans="1:25" x14ac:dyDescent="0.15">
      <c r="A23" s="7">
        <f>SUM(A17)</f>
        <v>1</v>
      </c>
      <c r="B23" s="8" t="s">
        <v>10</v>
      </c>
      <c r="C23" s="42">
        <f>SUM(C18*C22)</f>
        <v>20.96</v>
      </c>
      <c r="D23" s="42">
        <f>SUM(D18*D22)</f>
        <v>0</v>
      </c>
      <c r="E23" s="42">
        <f t="shared" ref="E23:X23" si="3">SUM(E18*E22)</f>
        <v>11.55</v>
      </c>
      <c r="F23" s="42">
        <f t="shared" si="3"/>
        <v>5.85</v>
      </c>
      <c r="G23" s="42">
        <f t="shared" si="3"/>
        <v>7.7</v>
      </c>
      <c r="H23" s="42">
        <f t="shared" si="3"/>
        <v>171.86</v>
      </c>
      <c r="I23" s="42">
        <f t="shared" si="3"/>
        <v>6.3559999999999999</v>
      </c>
      <c r="J23" s="42">
        <f t="shared" si="3"/>
        <v>7.48</v>
      </c>
      <c r="K23" s="42">
        <f t="shared" si="3"/>
        <v>0</v>
      </c>
      <c r="L23" s="42">
        <f t="shared" si="3"/>
        <v>1.6659999999999999</v>
      </c>
      <c r="M23" s="42">
        <f t="shared" si="3"/>
        <v>5.7000000000000002E-3</v>
      </c>
      <c r="N23" s="42">
        <f t="shared" si="3"/>
        <v>8.25</v>
      </c>
      <c r="O23" s="42">
        <f t="shared" si="3"/>
        <v>17.157</v>
      </c>
      <c r="P23" s="42">
        <f t="shared" si="3"/>
        <v>24.360000000000003</v>
      </c>
      <c r="Q23" s="42">
        <f t="shared" si="3"/>
        <v>21</v>
      </c>
      <c r="R23" s="42">
        <f t="shared" si="3"/>
        <v>0.73499999999999999</v>
      </c>
      <c r="S23" s="42">
        <f t="shared" si="3"/>
        <v>10.336</v>
      </c>
      <c r="T23" s="42">
        <f t="shared" si="3"/>
        <v>23.099999999999998</v>
      </c>
      <c r="U23" s="42">
        <f t="shared" si="3"/>
        <v>0.99</v>
      </c>
      <c r="V23" s="42">
        <f t="shared" si="3"/>
        <v>2.08</v>
      </c>
      <c r="W23" s="42">
        <f t="shared" si="3"/>
        <v>0</v>
      </c>
      <c r="X23" s="42">
        <f t="shared" si="3"/>
        <v>0</v>
      </c>
      <c r="Y23" s="43">
        <f>SUM(C23:X23)</f>
        <v>341.43570000000005</v>
      </c>
    </row>
    <row r="24" spans="1:25" x14ac:dyDescent="0.15">
      <c r="A24" s="7">
        <f>SUM(A19)</f>
        <v>1</v>
      </c>
      <c r="B24" s="8" t="s">
        <v>10</v>
      </c>
      <c r="C24" s="42">
        <f>SUM(C20*C22)</f>
        <v>10.48</v>
      </c>
      <c r="D24" s="42">
        <f>SUM(D20*D22)</f>
        <v>14.74</v>
      </c>
      <c r="E24" s="42">
        <f t="shared" ref="E24:X24" si="4">SUM(E20*E22)</f>
        <v>0</v>
      </c>
      <c r="F24" s="42">
        <f t="shared" si="4"/>
        <v>0</v>
      </c>
      <c r="G24" s="42">
        <f t="shared" si="4"/>
        <v>0</v>
      </c>
      <c r="H24" s="42">
        <f t="shared" si="4"/>
        <v>0</v>
      </c>
      <c r="I24" s="42">
        <f t="shared" si="4"/>
        <v>0.68100000000000005</v>
      </c>
      <c r="J24" s="42">
        <f t="shared" si="4"/>
        <v>0</v>
      </c>
      <c r="K24" s="42">
        <f t="shared" si="4"/>
        <v>3.5249999999999999</v>
      </c>
      <c r="L24" s="42">
        <f t="shared" si="4"/>
        <v>0</v>
      </c>
      <c r="M24" s="42">
        <f t="shared" si="4"/>
        <v>0</v>
      </c>
      <c r="N24" s="42">
        <f t="shared" si="4"/>
        <v>33</v>
      </c>
      <c r="O24" s="42">
        <f t="shared" si="4"/>
        <v>0</v>
      </c>
      <c r="P24" s="42">
        <f t="shared" si="4"/>
        <v>0</v>
      </c>
      <c r="Q24" s="42">
        <f t="shared" si="4"/>
        <v>0</v>
      </c>
      <c r="R24" s="42">
        <f t="shared" si="4"/>
        <v>0</v>
      </c>
      <c r="S24" s="42">
        <f t="shared" si="4"/>
        <v>0</v>
      </c>
      <c r="T24" s="42">
        <f t="shared" si="4"/>
        <v>0</v>
      </c>
      <c r="U24" s="42">
        <f t="shared" si="4"/>
        <v>0</v>
      </c>
      <c r="V24" s="42">
        <f t="shared" si="4"/>
        <v>0</v>
      </c>
      <c r="W24" s="42">
        <f t="shared" si="4"/>
        <v>17.16</v>
      </c>
      <c r="X24" s="42">
        <f t="shared" si="4"/>
        <v>3.54</v>
      </c>
      <c r="Y24" s="43">
        <f>SUM(C24:X24)</f>
        <v>83.126000000000005</v>
      </c>
    </row>
    <row r="25" spans="1:25" x14ac:dyDescent="0.15">
      <c r="A25" s="100" t="s">
        <v>11</v>
      </c>
      <c r="B25" s="101"/>
      <c r="C25" s="44">
        <f>SUM(C23:C24)</f>
        <v>31.44</v>
      </c>
      <c r="D25" s="44">
        <f t="shared" ref="D25:X25" si="5">+D21*D22</f>
        <v>14.74</v>
      </c>
      <c r="E25" s="44">
        <f t="shared" si="5"/>
        <v>11.55</v>
      </c>
      <c r="F25" s="44">
        <f t="shared" si="5"/>
        <v>5.85</v>
      </c>
      <c r="G25" s="44">
        <f t="shared" si="5"/>
        <v>7.7</v>
      </c>
      <c r="H25" s="44">
        <f t="shared" si="5"/>
        <v>171.86</v>
      </c>
      <c r="I25" s="44">
        <f t="shared" si="5"/>
        <v>7.0369999999999999</v>
      </c>
      <c r="J25" s="44">
        <f t="shared" si="5"/>
        <v>7.48</v>
      </c>
      <c r="K25" s="44">
        <f t="shared" si="5"/>
        <v>3.5249999999999999</v>
      </c>
      <c r="L25" s="44">
        <f t="shared" si="5"/>
        <v>1.6659999999999999</v>
      </c>
      <c r="M25" s="44">
        <f t="shared" si="5"/>
        <v>5.7000000000000002E-3</v>
      </c>
      <c r="N25" s="44">
        <f t="shared" si="5"/>
        <v>41.25</v>
      </c>
      <c r="O25" s="44">
        <f t="shared" si="5"/>
        <v>17.157</v>
      </c>
      <c r="P25" s="44">
        <f t="shared" si="5"/>
        <v>24.360000000000003</v>
      </c>
      <c r="Q25" s="44">
        <f t="shared" si="5"/>
        <v>21</v>
      </c>
      <c r="R25" s="44">
        <f t="shared" si="5"/>
        <v>0.73499999999999999</v>
      </c>
      <c r="S25" s="44">
        <f t="shared" si="5"/>
        <v>10.336</v>
      </c>
      <c r="T25" s="44">
        <f t="shared" si="5"/>
        <v>23.099999999999998</v>
      </c>
      <c r="U25" s="44">
        <f t="shared" si="5"/>
        <v>0.99</v>
      </c>
      <c r="V25" s="44">
        <f t="shared" si="5"/>
        <v>2.08</v>
      </c>
      <c r="W25" s="45">
        <f t="shared" si="5"/>
        <v>17.16</v>
      </c>
      <c r="X25" s="45">
        <f t="shared" si="5"/>
        <v>3.54</v>
      </c>
      <c r="Y25" s="43">
        <f>SUM(C25:X25)</f>
        <v>424.56170000000009</v>
      </c>
    </row>
    <row r="26" spans="1:25" x14ac:dyDescent="0.1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7"/>
    </row>
    <row r="27" spans="1:25" s="49" customFormat="1" x14ac:dyDescent="0.1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7"/>
    </row>
    <row r="28" spans="1:25" x14ac:dyDescent="0.15">
      <c r="A28" s="118" t="s">
        <v>12</v>
      </c>
      <c r="B28" s="118"/>
      <c r="C28" s="50"/>
      <c r="H28" s="118" t="s">
        <v>13</v>
      </c>
      <c r="I28" s="118"/>
      <c r="J28" s="118"/>
      <c r="K28" s="118"/>
      <c r="P28" s="118" t="s">
        <v>14</v>
      </c>
      <c r="Q28" s="118"/>
      <c r="R28" s="118"/>
      <c r="S28" s="118"/>
    </row>
    <row r="31" spans="1:25" x14ac:dyDescent="0.15">
      <c r="B31" s="102" t="s">
        <v>0</v>
      </c>
      <c r="C31" s="102"/>
      <c r="D31" s="102"/>
      <c r="E31" s="102"/>
      <c r="F31" s="102"/>
      <c r="G31" s="102"/>
      <c r="H31" s="102"/>
      <c r="I31" s="102"/>
      <c r="J31" s="102"/>
      <c r="L31" s="10"/>
      <c r="M31" s="103" t="s">
        <v>1</v>
      </c>
      <c r="N31" s="103"/>
      <c r="O31" s="103"/>
      <c r="P31" s="103"/>
      <c r="Q31" s="103"/>
      <c r="R31" s="103" t="s">
        <v>2</v>
      </c>
      <c r="S31" s="103"/>
      <c r="T31" s="103"/>
      <c r="U31" s="103"/>
      <c r="V31" s="103"/>
    </row>
    <row r="32" spans="1:25" x14ac:dyDescent="0.15">
      <c r="B32" s="11" t="s">
        <v>3</v>
      </c>
      <c r="C32" s="12">
        <v>1</v>
      </c>
      <c r="D32" s="12">
        <v>1</v>
      </c>
      <c r="E32" s="13"/>
      <c r="F32" s="13"/>
      <c r="G32" s="13"/>
      <c r="H32" s="13"/>
      <c r="I32" s="13"/>
      <c r="J32" s="13"/>
      <c r="P32" s="104">
        <v>43034</v>
      </c>
      <c r="Q32" s="104"/>
      <c r="R32" s="104"/>
      <c r="S32" s="104"/>
      <c r="T32" s="13"/>
      <c r="U32" s="13"/>
      <c r="V32" s="13"/>
    </row>
    <row r="33" spans="1:25" x14ac:dyDescent="0.15">
      <c r="A33" s="105"/>
      <c r="B33" s="106"/>
      <c r="C33" s="109" t="s">
        <v>4</v>
      </c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1"/>
      <c r="W33" s="14"/>
      <c r="X33" s="14"/>
      <c r="Y33" s="15"/>
    </row>
    <row r="34" spans="1:25" ht="55.5" thickBot="1" x14ac:dyDescent="0.2">
      <c r="A34" s="107"/>
      <c r="B34" s="108"/>
      <c r="C34" s="16" t="s">
        <v>46</v>
      </c>
      <c r="D34" s="18" t="s">
        <v>54</v>
      </c>
      <c r="E34" s="18" t="s">
        <v>60</v>
      </c>
      <c r="F34" s="18" t="s">
        <v>51</v>
      </c>
      <c r="G34" s="18" t="s">
        <v>74</v>
      </c>
      <c r="H34" s="18" t="s">
        <v>98</v>
      </c>
      <c r="I34" s="18" t="s">
        <v>83</v>
      </c>
      <c r="J34" s="18" t="s">
        <v>53</v>
      </c>
      <c r="K34" s="18" t="s">
        <v>73</v>
      </c>
      <c r="L34" s="18" t="s">
        <v>48</v>
      </c>
      <c r="M34" s="18" t="s">
        <v>57</v>
      </c>
      <c r="N34" s="18" t="s">
        <v>59</v>
      </c>
      <c r="O34" s="18" t="s">
        <v>70</v>
      </c>
      <c r="P34" s="18" t="s">
        <v>81</v>
      </c>
      <c r="Q34" s="18" t="s">
        <v>55</v>
      </c>
      <c r="R34" s="18" t="s">
        <v>43</v>
      </c>
      <c r="S34" s="18" t="s">
        <v>42</v>
      </c>
      <c r="T34" s="18" t="s">
        <v>71</v>
      </c>
      <c r="U34" s="18" t="s">
        <v>47</v>
      </c>
      <c r="V34" s="17"/>
      <c r="W34" s="17"/>
      <c r="X34" s="17"/>
      <c r="Y34" s="15"/>
    </row>
    <row r="35" spans="1:25" ht="11.25" customHeight="1" x14ac:dyDescent="0.15">
      <c r="A35" s="112" t="s">
        <v>5</v>
      </c>
      <c r="B35" s="21" t="s">
        <v>49</v>
      </c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>
        <v>70</v>
      </c>
      <c r="O35" s="22"/>
      <c r="P35" s="22"/>
      <c r="Q35" s="22"/>
      <c r="R35" s="22"/>
      <c r="S35" s="22"/>
      <c r="T35" s="22"/>
      <c r="U35" s="22"/>
      <c r="V35" s="23"/>
      <c r="W35" s="23"/>
      <c r="X35" s="23"/>
      <c r="Y35" s="15"/>
    </row>
    <row r="36" spans="1:25" x14ac:dyDescent="0.15">
      <c r="A36" s="113"/>
      <c r="B36" s="24" t="s">
        <v>103</v>
      </c>
      <c r="C36" s="25"/>
      <c r="D36" s="25"/>
      <c r="E36" s="25"/>
      <c r="F36" s="25"/>
      <c r="G36" s="25">
        <v>35</v>
      </c>
      <c r="H36" s="25"/>
      <c r="I36" s="25"/>
      <c r="J36" s="25"/>
      <c r="K36" s="25">
        <v>35</v>
      </c>
      <c r="L36" s="25"/>
      <c r="M36" s="25"/>
      <c r="N36" s="25"/>
      <c r="O36" s="25">
        <v>5</v>
      </c>
      <c r="P36" s="25"/>
      <c r="Q36" s="25"/>
      <c r="R36" s="25"/>
      <c r="S36" s="25"/>
      <c r="T36" s="25"/>
      <c r="U36" s="25"/>
      <c r="V36" s="26"/>
      <c r="W36" s="26"/>
      <c r="X36" s="26"/>
      <c r="Y36" s="15"/>
    </row>
    <row r="37" spans="1:25" x14ac:dyDescent="0.15">
      <c r="A37" s="113"/>
      <c r="B37" s="24" t="s">
        <v>157</v>
      </c>
      <c r="C37" s="25"/>
      <c r="D37" s="25"/>
      <c r="E37" s="25"/>
      <c r="F37" s="25">
        <v>7</v>
      </c>
      <c r="G37" s="25"/>
      <c r="H37" s="25"/>
      <c r="I37" s="25"/>
      <c r="J37" s="25"/>
      <c r="K37" s="25"/>
      <c r="L37" s="25"/>
      <c r="M37" s="25"/>
      <c r="N37" s="25"/>
      <c r="O37" s="25">
        <v>25</v>
      </c>
      <c r="P37" s="25"/>
      <c r="Q37" s="25"/>
      <c r="R37" s="25"/>
      <c r="S37" s="25"/>
      <c r="T37" s="25"/>
      <c r="U37" s="25"/>
      <c r="V37" s="26"/>
      <c r="W37" s="26"/>
      <c r="X37" s="26"/>
      <c r="Y37" s="15"/>
    </row>
    <row r="38" spans="1:25" ht="11.25" thickBot="1" x14ac:dyDescent="0.2">
      <c r="A38" s="114"/>
      <c r="B38" s="27" t="s">
        <v>63</v>
      </c>
      <c r="C38" s="28">
        <v>40</v>
      </c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9"/>
      <c r="W38" s="29"/>
      <c r="X38" s="29"/>
      <c r="Y38" s="15"/>
    </row>
    <row r="39" spans="1:25" ht="11.25" customHeight="1" x14ac:dyDescent="0.15">
      <c r="A39" s="112" t="s">
        <v>6</v>
      </c>
      <c r="B39" s="21" t="s">
        <v>141</v>
      </c>
      <c r="C39" s="22"/>
      <c r="D39" s="22"/>
      <c r="E39" s="22"/>
      <c r="F39" s="22"/>
      <c r="G39" s="22"/>
      <c r="H39" s="22">
        <v>40</v>
      </c>
      <c r="I39" s="22">
        <v>40</v>
      </c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3"/>
      <c r="W39" s="23"/>
      <c r="X39" s="23"/>
      <c r="Y39" s="15"/>
    </row>
    <row r="40" spans="1:25" x14ac:dyDescent="0.15">
      <c r="A40" s="113"/>
      <c r="B40" s="24" t="s">
        <v>140</v>
      </c>
      <c r="C40" s="25"/>
      <c r="D40" s="25"/>
      <c r="E40" s="25">
        <v>7</v>
      </c>
      <c r="F40" s="25"/>
      <c r="G40" s="25"/>
      <c r="H40" s="25"/>
      <c r="I40" s="25"/>
      <c r="J40" s="25"/>
      <c r="K40" s="25"/>
      <c r="L40" s="25">
        <v>45</v>
      </c>
      <c r="M40" s="25"/>
      <c r="N40" s="25"/>
      <c r="O40" s="25"/>
      <c r="P40" s="25">
        <v>25</v>
      </c>
      <c r="Q40" s="25">
        <v>7</v>
      </c>
      <c r="R40" s="25">
        <v>5</v>
      </c>
      <c r="S40" s="25">
        <v>25</v>
      </c>
      <c r="T40" s="25">
        <v>3</v>
      </c>
      <c r="U40" s="25">
        <v>5</v>
      </c>
      <c r="V40" s="26"/>
      <c r="W40" s="26"/>
      <c r="X40" s="26"/>
      <c r="Y40" s="15"/>
    </row>
    <row r="41" spans="1:25" x14ac:dyDescent="0.15">
      <c r="A41" s="113"/>
      <c r="B41" s="24" t="s">
        <v>84</v>
      </c>
      <c r="C41" s="25">
        <v>40</v>
      </c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6"/>
      <c r="W41" s="26"/>
      <c r="X41" s="26"/>
      <c r="Y41" s="15"/>
    </row>
    <row r="42" spans="1:25" ht="11.25" thickBot="1" x14ac:dyDescent="0.2">
      <c r="A42" s="114"/>
      <c r="B42" s="27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9"/>
      <c r="W42" s="29"/>
      <c r="X42" s="29"/>
      <c r="Y42" s="15"/>
    </row>
    <row r="43" spans="1:25" ht="11.25" customHeight="1" x14ac:dyDescent="0.15">
      <c r="A43" s="112" t="s">
        <v>7</v>
      </c>
      <c r="B43" s="51" t="s">
        <v>53</v>
      </c>
      <c r="C43" s="52"/>
      <c r="D43" s="52"/>
      <c r="E43" s="52"/>
      <c r="F43" s="52"/>
      <c r="G43" s="52"/>
      <c r="H43" s="52"/>
      <c r="I43" s="52"/>
      <c r="J43" s="52">
        <v>30</v>
      </c>
      <c r="K43" s="52">
        <v>30</v>
      </c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3"/>
      <c r="W43" s="53"/>
      <c r="X43" s="53"/>
      <c r="Y43" s="15"/>
    </row>
    <row r="44" spans="1:25" x14ac:dyDescent="0.15">
      <c r="A44" s="113"/>
      <c r="B44" s="54" t="s">
        <v>142</v>
      </c>
      <c r="C44" s="14"/>
      <c r="D44" s="14">
        <v>15</v>
      </c>
      <c r="E44" s="14"/>
      <c r="F44" s="14"/>
      <c r="G44" s="14"/>
      <c r="H44" s="14"/>
      <c r="I44" s="14"/>
      <c r="J44" s="14"/>
      <c r="K44" s="14"/>
      <c r="L44" s="14"/>
      <c r="M44" s="14">
        <v>50</v>
      </c>
      <c r="N44" s="14"/>
      <c r="O44" s="14"/>
      <c r="P44" s="14"/>
      <c r="Q44" s="14"/>
      <c r="R44" s="14"/>
      <c r="S44" s="14"/>
      <c r="T44" s="14"/>
      <c r="U44" s="14"/>
      <c r="V44" s="55"/>
      <c r="W44" s="55"/>
      <c r="X44" s="55"/>
      <c r="Y44" s="15"/>
    </row>
    <row r="45" spans="1:25" x14ac:dyDescent="0.15">
      <c r="A45" s="113"/>
      <c r="B45" s="54" t="s">
        <v>51</v>
      </c>
      <c r="C45" s="14"/>
      <c r="D45" s="14"/>
      <c r="E45" s="14"/>
      <c r="F45" s="14">
        <v>7</v>
      </c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55"/>
      <c r="W45" s="55"/>
      <c r="X45" s="55"/>
      <c r="Y45" s="15"/>
    </row>
    <row r="46" spans="1:25" ht="11.25" thickBot="1" x14ac:dyDescent="0.2">
      <c r="A46" s="115"/>
      <c r="B46" s="56" t="s">
        <v>46</v>
      </c>
      <c r="C46" s="57">
        <v>40</v>
      </c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8"/>
      <c r="W46" s="58"/>
      <c r="X46" s="58"/>
      <c r="Y46" s="15"/>
    </row>
    <row r="47" spans="1:25" ht="11.25" thickBot="1" x14ac:dyDescent="0.2">
      <c r="A47" s="1">
        <f>SUM(C32)</f>
        <v>1</v>
      </c>
      <c r="B47" s="2" t="s">
        <v>16</v>
      </c>
      <c r="C47" s="31">
        <f>SUM(C35:C42)</f>
        <v>80</v>
      </c>
      <c r="D47" s="31">
        <f t="shared" ref="D47:X47" si="6">SUM(D35:D42)</f>
        <v>0</v>
      </c>
      <c r="E47" s="31">
        <f t="shared" si="6"/>
        <v>7</v>
      </c>
      <c r="F47" s="31">
        <f t="shared" si="6"/>
        <v>7</v>
      </c>
      <c r="G47" s="31">
        <f t="shared" si="6"/>
        <v>35</v>
      </c>
      <c r="H47" s="31">
        <f t="shared" si="6"/>
        <v>40</v>
      </c>
      <c r="I47" s="31">
        <f t="shared" si="6"/>
        <v>40</v>
      </c>
      <c r="J47" s="31">
        <f t="shared" si="6"/>
        <v>0</v>
      </c>
      <c r="K47" s="31">
        <f t="shared" si="6"/>
        <v>35</v>
      </c>
      <c r="L47" s="31">
        <f t="shared" si="6"/>
        <v>45</v>
      </c>
      <c r="M47" s="31">
        <f t="shared" si="6"/>
        <v>0</v>
      </c>
      <c r="N47" s="31">
        <f t="shared" si="6"/>
        <v>70</v>
      </c>
      <c r="O47" s="31">
        <f t="shared" si="6"/>
        <v>30</v>
      </c>
      <c r="P47" s="31">
        <f t="shared" si="6"/>
        <v>25</v>
      </c>
      <c r="Q47" s="31">
        <f t="shared" si="6"/>
        <v>7</v>
      </c>
      <c r="R47" s="31">
        <f t="shared" si="6"/>
        <v>5</v>
      </c>
      <c r="S47" s="31">
        <f t="shared" si="6"/>
        <v>25</v>
      </c>
      <c r="T47" s="31">
        <f t="shared" si="6"/>
        <v>3</v>
      </c>
      <c r="U47" s="31">
        <f t="shared" si="6"/>
        <v>5</v>
      </c>
      <c r="V47" s="31">
        <f t="shared" si="6"/>
        <v>0</v>
      </c>
      <c r="W47" s="31">
        <f t="shared" si="6"/>
        <v>0</v>
      </c>
      <c r="X47" s="31">
        <f t="shared" si="6"/>
        <v>0</v>
      </c>
      <c r="Y47" s="15"/>
    </row>
    <row r="48" spans="1:25" x14ac:dyDescent="0.15">
      <c r="A48" s="3"/>
      <c r="B48" s="4" t="s">
        <v>17</v>
      </c>
      <c r="C48" s="33">
        <f>SUM(A47*C47)/1000</f>
        <v>0.08</v>
      </c>
      <c r="D48" s="33">
        <f>+(A47*D47)/1000</f>
        <v>0</v>
      </c>
      <c r="E48" s="33">
        <f>+(A47*E47)/1000</f>
        <v>7.0000000000000001E-3</v>
      </c>
      <c r="F48" s="33">
        <f>+(A47*F47)/1000</f>
        <v>7.0000000000000001E-3</v>
      </c>
      <c r="G48" s="33">
        <f>+(A47*G47)/1000</f>
        <v>3.5000000000000003E-2</v>
      </c>
      <c r="H48" s="33">
        <f>+(A47*H47)/1000</f>
        <v>0.04</v>
      </c>
      <c r="I48" s="33">
        <f>+(A47*I47)/1000</f>
        <v>0.04</v>
      </c>
      <c r="J48" s="33">
        <f>+(A47*J47)/1000</f>
        <v>0</v>
      </c>
      <c r="K48" s="33">
        <f>+(A47*K47)/1000</f>
        <v>3.5000000000000003E-2</v>
      </c>
      <c r="L48" s="33">
        <f>+(A47*L47)/1000</f>
        <v>4.4999999999999998E-2</v>
      </c>
      <c r="M48" s="33">
        <f>+(A47*M47)/1000</f>
        <v>0</v>
      </c>
      <c r="N48" s="33">
        <f>+(A47*N47)/1000</f>
        <v>7.0000000000000007E-2</v>
      </c>
      <c r="O48" s="33">
        <f>+(A47*O47)/1000</f>
        <v>0.03</v>
      </c>
      <c r="P48" s="33">
        <f>+(A47*P47)/1000</f>
        <v>2.5000000000000001E-2</v>
      </c>
      <c r="Q48" s="33">
        <f>+(A47*Q47)/1000</f>
        <v>7.0000000000000001E-3</v>
      </c>
      <c r="R48" s="33">
        <f>+(A47*R47)/1000</f>
        <v>5.0000000000000001E-3</v>
      </c>
      <c r="S48" s="33">
        <f>+(A47*S47)/1000</f>
        <v>2.5000000000000001E-2</v>
      </c>
      <c r="T48" s="33">
        <f>+(A47*T47)/1000</f>
        <v>3.0000000000000001E-3</v>
      </c>
      <c r="U48" s="33">
        <f>+(A47*U47)/1000</f>
        <v>5.0000000000000001E-3</v>
      </c>
      <c r="V48" s="33">
        <f>+(A47*V47)/1000</f>
        <v>0</v>
      </c>
      <c r="W48" s="33">
        <f>+(A47*W47)/1000</f>
        <v>0</v>
      </c>
      <c r="X48" s="33">
        <f>+(A47*X47)/1000</f>
        <v>0</v>
      </c>
      <c r="Y48" s="15"/>
    </row>
    <row r="49" spans="1:25" x14ac:dyDescent="0.15">
      <c r="A49" s="1">
        <f>SUM(D32)</f>
        <v>1</v>
      </c>
      <c r="B49" s="4" t="s">
        <v>18</v>
      </c>
      <c r="C49" s="34">
        <f>SUM(C43:C46)</f>
        <v>40</v>
      </c>
      <c r="D49" s="34">
        <f t="shared" ref="D49:X49" si="7">SUM(D43:D46)</f>
        <v>15</v>
      </c>
      <c r="E49" s="34">
        <f t="shared" si="7"/>
        <v>0</v>
      </c>
      <c r="F49" s="34">
        <f t="shared" si="7"/>
        <v>7</v>
      </c>
      <c r="G49" s="34">
        <f t="shared" si="7"/>
        <v>0</v>
      </c>
      <c r="H49" s="34">
        <f t="shared" si="7"/>
        <v>0</v>
      </c>
      <c r="I49" s="34">
        <f t="shared" si="7"/>
        <v>0</v>
      </c>
      <c r="J49" s="34">
        <f t="shared" si="7"/>
        <v>30</v>
      </c>
      <c r="K49" s="34">
        <f t="shared" si="7"/>
        <v>30</v>
      </c>
      <c r="L49" s="34">
        <f t="shared" si="7"/>
        <v>0</v>
      </c>
      <c r="M49" s="34">
        <f t="shared" si="7"/>
        <v>50</v>
      </c>
      <c r="N49" s="34">
        <f t="shared" si="7"/>
        <v>0</v>
      </c>
      <c r="O49" s="34">
        <f t="shared" si="7"/>
        <v>0</v>
      </c>
      <c r="P49" s="34">
        <f t="shared" si="7"/>
        <v>0</v>
      </c>
      <c r="Q49" s="34">
        <f t="shared" si="7"/>
        <v>0</v>
      </c>
      <c r="R49" s="34">
        <f t="shared" si="7"/>
        <v>0</v>
      </c>
      <c r="S49" s="34">
        <f t="shared" si="7"/>
        <v>0</v>
      </c>
      <c r="T49" s="34">
        <f t="shared" si="7"/>
        <v>0</v>
      </c>
      <c r="U49" s="34">
        <f t="shared" si="7"/>
        <v>0</v>
      </c>
      <c r="V49" s="34">
        <f t="shared" si="7"/>
        <v>0</v>
      </c>
      <c r="W49" s="34">
        <f t="shared" si="7"/>
        <v>0</v>
      </c>
      <c r="X49" s="34">
        <f t="shared" si="7"/>
        <v>0</v>
      </c>
      <c r="Y49" s="15"/>
    </row>
    <row r="50" spans="1:25" ht="11.25" thickBot="1" x14ac:dyDescent="0.2">
      <c r="A50" s="5"/>
      <c r="B50" s="6" t="s">
        <v>19</v>
      </c>
      <c r="C50" s="36">
        <f>SUM(A49*C49)/1000</f>
        <v>0.04</v>
      </c>
      <c r="D50" s="36">
        <f>+(A49*D49)/1000</f>
        <v>1.4999999999999999E-2</v>
      </c>
      <c r="E50" s="36">
        <f>+(A49*E49)/1000</f>
        <v>0</v>
      </c>
      <c r="F50" s="36">
        <f>+(A49*F49)/1000</f>
        <v>7.0000000000000001E-3</v>
      </c>
      <c r="G50" s="36">
        <f>+(A49*G49)/1000</f>
        <v>0</v>
      </c>
      <c r="H50" s="36">
        <f>+(A49*H49)/1000</f>
        <v>0</v>
      </c>
      <c r="I50" s="36">
        <f>+(A49*I49)/1000</f>
        <v>0</v>
      </c>
      <c r="J50" s="36">
        <f>+(A49*J49)/1000</f>
        <v>0.03</v>
      </c>
      <c r="K50" s="36">
        <f>+(A49*K49)/1000</f>
        <v>0.03</v>
      </c>
      <c r="L50" s="36">
        <f>+(A49*L49)/1000</f>
        <v>0</v>
      </c>
      <c r="M50" s="36">
        <f>+(A49*M49)/1000</f>
        <v>0.05</v>
      </c>
      <c r="N50" s="36">
        <f>+(A49*N49)/1000</f>
        <v>0</v>
      </c>
      <c r="O50" s="36">
        <f>+(A49*O49)/1000</f>
        <v>0</v>
      </c>
      <c r="P50" s="36">
        <f>+(A49*P49)/1000</f>
        <v>0</v>
      </c>
      <c r="Q50" s="36">
        <f>+(A49*Q49)/1000</f>
        <v>0</v>
      </c>
      <c r="R50" s="36">
        <f>+(A49*R49)/1000</f>
        <v>0</v>
      </c>
      <c r="S50" s="36">
        <f>+(A49*S49)/1000</f>
        <v>0</v>
      </c>
      <c r="T50" s="36">
        <f>+(A49*T49)/1000</f>
        <v>0</v>
      </c>
      <c r="U50" s="36">
        <f>+(A49*U49)/1000</f>
        <v>0</v>
      </c>
      <c r="V50" s="37">
        <f>+(A49*V49)/1000</f>
        <v>0</v>
      </c>
      <c r="W50" s="37">
        <f>+(A49*W49)/1000</f>
        <v>0</v>
      </c>
      <c r="X50" s="37">
        <f>+(A49*X49)/1000</f>
        <v>0</v>
      </c>
      <c r="Y50" s="15"/>
    </row>
    <row r="51" spans="1:25" x14ac:dyDescent="0.15">
      <c r="A51" s="116" t="s">
        <v>8</v>
      </c>
      <c r="B51" s="117"/>
      <c r="C51" s="38">
        <f>+C50+C48</f>
        <v>0.12</v>
      </c>
      <c r="D51" s="38">
        <f t="shared" ref="D51:X51" si="8">+D50+D48</f>
        <v>1.4999999999999999E-2</v>
      </c>
      <c r="E51" s="38">
        <f t="shared" si="8"/>
        <v>7.0000000000000001E-3</v>
      </c>
      <c r="F51" s="38">
        <f t="shared" si="8"/>
        <v>1.4E-2</v>
      </c>
      <c r="G51" s="38">
        <f t="shared" si="8"/>
        <v>3.5000000000000003E-2</v>
      </c>
      <c r="H51" s="38">
        <f t="shared" si="8"/>
        <v>0.04</v>
      </c>
      <c r="I51" s="38">
        <f t="shared" si="8"/>
        <v>0.04</v>
      </c>
      <c r="J51" s="38">
        <f t="shared" si="8"/>
        <v>0.03</v>
      </c>
      <c r="K51" s="38">
        <f t="shared" si="8"/>
        <v>6.5000000000000002E-2</v>
      </c>
      <c r="L51" s="38">
        <f t="shared" si="8"/>
        <v>4.4999999999999998E-2</v>
      </c>
      <c r="M51" s="38">
        <f t="shared" si="8"/>
        <v>0.05</v>
      </c>
      <c r="N51" s="38">
        <f t="shared" si="8"/>
        <v>7.0000000000000007E-2</v>
      </c>
      <c r="O51" s="38">
        <f t="shared" si="8"/>
        <v>0.03</v>
      </c>
      <c r="P51" s="38">
        <f t="shared" si="8"/>
        <v>2.5000000000000001E-2</v>
      </c>
      <c r="Q51" s="38">
        <f t="shared" si="8"/>
        <v>7.0000000000000001E-3</v>
      </c>
      <c r="R51" s="38">
        <f t="shared" si="8"/>
        <v>5.0000000000000001E-3</v>
      </c>
      <c r="S51" s="38">
        <f t="shared" si="8"/>
        <v>2.5000000000000001E-2</v>
      </c>
      <c r="T51" s="38">
        <f t="shared" si="8"/>
        <v>3.0000000000000001E-3</v>
      </c>
      <c r="U51" s="38">
        <f t="shared" si="8"/>
        <v>5.0000000000000001E-3</v>
      </c>
      <c r="V51" s="39">
        <f t="shared" si="8"/>
        <v>0</v>
      </c>
      <c r="W51" s="39">
        <f t="shared" si="8"/>
        <v>0</v>
      </c>
      <c r="X51" s="39">
        <f t="shared" si="8"/>
        <v>0</v>
      </c>
      <c r="Y51" s="15"/>
    </row>
    <row r="52" spans="1:25" x14ac:dyDescent="0.15">
      <c r="A52" s="109" t="s">
        <v>9</v>
      </c>
      <c r="B52" s="111"/>
      <c r="C52" s="40">
        <v>262</v>
      </c>
      <c r="D52" s="40">
        <v>608</v>
      </c>
      <c r="E52" s="40">
        <v>2948</v>
      </c>
      <c r="F52" s="40">
        <v>1650</v>
      </c>
      <c r="G52" s="40">
        <v>1290</v>
      </c>
      <c r="H52" s="40">
        <v>208</v>
      </c>
      <c r="I52" s="40">
        <v>154</v>
      </c>
      <c r="J52" s="40">
        <v>330</v>
      </c>
      <c r="K52" s="40">
        <v>708</v>
      </c>
      <c r="L52" s="40">
        <v>2644</v>
      </c>
      <c r="M52" s="40">
        <v>269</v>
      </c>
      <c r="N52" s="40">
        <v>350</v>
      </c>
      <c r="O52" s="40">
        <v>399</v>
      </c>
      <c r="P52" s="40">
        <v>698</v>
      </c>
      <c r="Q52" s="40">
        <v>187</v>
      </c>
      <c r="R52" s="40">
        <v>238</v>
      </c>
      <c r="S52" s="40">
        <v>153</v>
      </c>
      <c r="T52" s="40">
        <v>227</v>
      </c>
      <c r="U52" s="40">
        <v>147</v>
      </c>
      <c r="V52" s="41"/>
      <c r="W52" s="41"/>
      <c r="X52" s="41"/>
      <c r="Y52" s="15"/>
    </row>
    <row r="53" spans="1:25" x14ac:dyDescent="0.15">
      <c r="A53" s="7">
        <f>SUM(A47)</f>
        <v>1</v>
      </c>
      <c r="B53" s="8" t="s">
        <v>10</v>
      </c>
      <c r="C53" s="42">
        <f>SUM(C48*C52)</f>
        <v>20.96</v>
      </c>
      <c r="D53" s="42">
        <f>SUM(D48*D52)</f>
        <v>0</v>
      </c>
      <c r="E53" s="42">
        <f t="shared" ref="E53:X53" si="9">SUM(E48*E52)</f>
        <v>20.635999999999999</v>
      </c>
      <c r="F53" s="42">
        <f t="shared" si="9"/>
        <v>11.55</v>
      </c>
      <c r="G53" s="42">
        <f t="shared" si="9"/>
        <v>45.150000000000006</v>
      </c>
      <c r="H53" s="42">
        <f t="shared" si="9"/>
        <v>8.32</v>
      </c>
      <c r="I53" s="42">
        <f t="shared" si="9"/>
        <v>6.16</v>
      </c>
      <c r="J53" s="42">
        <f t="shared" si="9"/>
        <v>0</v>
      </c>
      <c r="K53" s="42">
        <f t="shared" si="9"/>
        <v>24.78</v>
      </c>
      <c r="L53" s="42">
        <f t="shared" si="9"/>
        <v>118.97999999999999</v>
      </c>
      <c r="M53" s="42">
        <f t="shared" si="9"/>
        <v>0</v>
      </c>
      <c r="N53" s="42">
        <f t="shared" si="9"/>
        <v>24.500000000000004</v>
      </c>
      <c r="O53" s="42">
        <f t="shared" si="9"/>
        <v>11.969999999999999</v>
      </c>
      <c r="P53" s="42">
        <f t="shared" si="9"/>
        <v>17.45</v>
      </c>
      <c r="Q53" s="42">
        <f t="shared" si="9"/>
        <v>1.3089999999999999</v>
      </c>
      <c r="R53" s="42">
        <f t="shared" si="9"/>
        <v>1.19</v>
      </c>
      <c r="S53" s="42">
        <f t="shared" si="9"/>
        <v>3.8250000000000002</v>
      </c>
      <c r="T53" s="42">
        <f t="shared" si="9"/>
        <v>0.68100000000000005</v>
      </c>
      <c r="U53" s="42">
        <f t="shared" si="9"/>
        <v>0.73499999999999999</v>
      </c>
      <c r="V53" s="42">
        <f t="shared" si="9"/>
        <v>0</v>
      </c>
      <c r="W53" s="42">
        <f t="shared" si="9"/>
        <v>0</v>
      </c>
      <c r="X53" s="42">
        <f t="shared" si="9"/>
        <v>0</v>
      </c>
      <c r="Y53" s="43">
        <f>SUM(C53:X53)</f>
        <v>318.19599999999997</v>
      </c>
    </row>
    <row r="54" spans="1:25" x14ac:dyDescent="0.15">
      <c r="A54" s="7">
        <f>SUM(A49)</f>
        <v>1</v>
      </c>
      <c r="B54" s="8" t="s">
        <v>10</v>
      </c>
      <c r="C54" s="42">
        <f>SUM(C50*C52)</f>
        <v>10.48</v>
      </c>
      <c r="D54" s="42">
        <f>SUM(D50*D52)</f>
        <v>9.1199999999999992</v>
      </c>
      <c r="E54" s="42">
        <f t="shared" ref="E54:X54" si="10">SUM(E50*E52)</f>
        <v>0</v>
      </c>
      <c r="F54" s="42">
        <f t="shared" si="10"/>
        <v>11.55</v>
      </c>
      <c r="G54" s="42">
        <f t="shared" si="10"/>
        <v>0</v>
      </c>
      <c r="H54" s="42">
        <f t="shared" si="10"/>
        <v>0</v>
      </c>
      <c r="I54" s="42">
        <f t="shared" si="10"/>
        <v>0</v>
      </c>
      <c r="J54" s="42">
        <f t="shared" si="10"/>
        <v>9.9</v>
      </c>
      <c r="K54" s="42">
        <f t="shared" si="10"/>
        <v>21.24</v>
      </c>
      <c r="L54" s="42">
        <f t="shared" si="10"/>
        <v>0</v>
      </c>
      <c r="M54" s="42">
        <f t="shared" si="10"/>
        <v>13.450000000000001</v>
      </c>
      <c r="N54" s="42">
        <f t="shared" si="10"/>
        <v>0</v>
      </c>
      <c r="O54" s="42">
        <f t="shared" si="10"/>
        <v>0</v>
      </c>
      <c r="P54" s="42">
        <f t="shared" si="10"/>
        <v>0</v>
      </c>
      <c r="Q54" s="42">
        <f t="shared" si="10"/>
        <v>0</v>
      </c>
      <c r="R54" s="42">
        <f t="shared" si="10"/>
        <v>0</v>
      </c>
      <c r="S54" s="42">
        <f t="shared" si="10"/>
        <v>0</v>
      </c>
      <c r="T54" s="42">
        <f t="shared" si="10"/>
        <v>0</v>
      </c>
      <c r="U54" s="42">
        <f t="shared" si="10"/>
        <v>0</v>
      </c>
      <c r="V54" s="42">
        <f t="shared" si="10"/>
        <v>0</v>
      </c>
      <c r="W54" s="42">
        <f t="shared" si="10"/>
        <v>0</v>
      </c>
      <c r="X54" s="42">
        <f t="shared" si="10"/>
        <v>0</v>
      </c>
      <c r="Y54" s="43">
        <f>SUM(C54:X54)</f>
        <v>75.740000000000009</v>
      </c>
    </row>
    <row r="55" spans="1:25" x14ac:dyDescent="0.15">
      <c r="A55" s="100" t="s">
        <v>11</v>
      </c>
      <c r="B55" s="101"/>
      <c r="C55" s="44">
        <f>SUM(C53:C54)</f>
        <v>31.44</v>
      </c>
      <c r="D55" s="44">
        <f t="shared" ref="D55:X55" si="11">+D51*D52</f>
        <v>9.1199999999999992</v>
      </c>
      <c r="E55" s="44">
        <f t="shared" si="11"/>
        <v>20.635999999999999</v>
      </c>
      <c r="F55" s="44">
        <f t="shared" si="11"/>
        <v>23.1</v>
      </c>
      <c r="G55" s="44">
        <f t="shared" si="11"/>
        <v>45.150000000000006</v>
      </c>
      <c r="H55" s="44">
        <f t="shared" si="11"/>
        <v>8.32</v>
      </c>
      <c r="I55" s="44">
        <f t="shared" si="11"/>
        <v>6.16</v>
      </c>
      <c r="J55" s="44">
        <f t="shared" si="11"/>
        <v>9.9</v>
      </c>
      <c r="K55" s="44">
        <f t="shared" si="11"/>
        <v>46.02</v>
      </c>
      <c r="L55" s="44">
        <f t="shared" si="11"/>
        <v>118.97999999999999</v>
      </c>
      <c r="M55" s="44">
        <f t="shared" si="11"/>
        <v>13.450000000000001</v>
      </c>
      <c r="N55" s="44">
        <f t="shared" si="11"/>
        <v>24.500000000000004</v>
      </c>
      <c r="O55" s="44">
        <f t="shared" si="11"/>
        <v>11.969999999999999</v>
      </c>
      <c r="P55" s="44">
        <f t="shared" si="11"/>
        <v>17.45</v>
      </c>
      <c r="Q55" s="44">
        <f t="shared" si="11"/>
        <v>1.3089999999999999</v>
      </c>
      <c r="R55" s="44">
        <f t="shared" si="11"/>
        <v>1.19</v>
      </c>
      <c r="S55" s="44">
        <f t="shared" si="11"/>
        <v>3.8250000000000002</v>
      </c>
      <c r="T55" s="44">
        <f t="shared" si="11"/>
        <v>0.68100000000000005</v>
      </c>
      <c r="U55" s="44">
        <f t="shared" si="11"/>
        <v>0.73499999999999999</v>
      </c>
      <c r="V55" s="45">
        <f t="shared" si="11"/>
        <v>0</v>
      </c>
      <c r="W55" s="45">
        <f t="shared" si="11"/>
        <v>0</v>
      </c>
      <c r="X55" s="45">
        <f t="shared" si="11"/>
        <v>0</v>
      </c>
      <c r="Y55" s="43">
        <f>SUM(C55:X55)</f>
        <v>393.93599999999998</v>
      </c>
    </row>
    <row r="56" spans="1:25" x14ac:dyDescent="0.1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7"/>
    </row>
    <row r="57" spans="1:25" x14ac:dyDescent="0.1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7"/>
    </row>
    <row r="58" spans="1:25" x14ac:dyDescent="0.15">
      <c r="A58" s="118" t="s">
        <v>12</v>
      </c>
      <c r="B58" s="118"/>
      <c r="C58" s="50"/>
      <c r="H58" s="118" t="s">
        <v>13</v>
      </c>
      <c r="I58" s="118"/>
      <c r="J58" s="118"/>
      <c r="K58" s="118"/>
      <c r="P58" s="118" t="s">
        <v>14</v>
      </c>
      <c r="Q58" s="118"/>
      <c r="R58" s="118"/>
      <c r="S58" s="118"/>
    </row>
  </sheetData>
  <mergeCells count="30">
    <mergeCell ref="P58:S58"/>
    <mergeCell ref="P32:S32"/>
    <mergeCell ref="A33:B34"/>
    <mergeCell ref="C33:V33"/>
    <mergeCell ref="A35:A38"/>
    <mergeCell ref="A39:A42"/>
    <mergeCell ref="A43:A46"/>
    <mergeCell ref="A51:B51"/>
    <mergeCell ref="A52:B52"/>
    <mergeCell ref="A55:B55"/>
    <mergeCell ref="A58:B58"/>
    <mergeCell ref="H58:K58"/>
    <mergeCell ref="A28:B28"/>
    <mergeCell ref="H28:K28"/>
    <mergeCell ref="P28:S28"/>
    <mergeCell ref="B31:J31"/>
    <mergeCell ref="M31:Q31"/>
    <mergeCell ref="R31:V31"/>
    <mergeCell ref="A25:B25"/>
    <mergeCell ref="B1:J1"/>
    <mergeCell ref="M1:Q1"/>
    <mergeCell ref="R1:V1"/>
    <mergeCell ref="P2:S2"/>
    <mergeCell ref="A3:B4"/>
    <mergeCell ref="C3:V3"/>
    <mergeCell ref="A5:A8"/>
    <mergeCell ref="A9:A12"/>
    <mergeCell ref="A13:A16"/>
    <mergeCell ref="A21:B21"/>
    <mergeCell ref="A22:B2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8"/>
  <sheetViews>
    <sheetView workbookViewId="0">
      <selection activeCell="B16" sqref="B16"/>
    </sheetView>
  </sheetViews>
  <sheetFormatPr defaultRowHeight="10.5" x14ac:dyDescent="0.15"/>
  <cols>
    <col min="1" max="1" width="3.140625" style="9" customWidth="1"/>
    <col min="2" max="2" width="23.5703125" style="9" customWidth="1"/>
    <col min="3" max="3" width="3.85546875" style="9" customWidth="1"/>
    <col min="4" max="4" width="4.42578125" style="9" customWidth="1"/>
    <col min="5" max="5" width="4.140625" style="9" customWidth="1"/>
    <col min="6" max="6" width="3.85546875" style="9" customWidth="1"/>
    <col min="7" max="7" width="4.140625" style="9" customWidth="1"/>
    <col min="8" max="11" width="3.85546875" style="9" customWidth="1"/>
    <col min="12" max="12" width="4.28515625" style="9" customWidth="1"/>
    <col min="13" max="22" width="3.85546875" style="9" customWidth="1"/>
    <col min="23" max="23" width="4.28515625" style="9" customWidth="1"/>
    <col min="24" max="24" width="4.140625" style="9" customWidth="1"/>
    <col min="25" max="256" width="9.140625" style="9"/>
    <col min="257" max="257" width="3.85546875" style="9" customWidth="1"/>
    <col min="258" max="258" width="15.42578125" style="9" customWidth="1"/>
    <col min="259" max="280" width="4.140625" style="9" customWidth="1"/>
    <col min="281" max="512" width="9.140625" style="9"/>
    <col min="513" max="513" width="3.85546875" style="9" customWidth="1"/>
    <col min="514" max="514" width="15.42578125" style="9" customWidth="1"/>
    <col min="515" max="536" width="4.140625" style="9" customWidth="1"/>
    <col min="537" max="768" width="9.140625" style="9"/>
    <col min="769" max="769" width="3.85546875" style="9" customWidth="1"/>
    <col min="770" max="770" width="15.42578125" style="9" customWidth="1"/>
    <col min="771" max="792" width="4.140625" style="9" customWidth="1"/>
    <col min="793" max="1024" width="9.140625" style="9"/>
    <col min="1025" max="1025" width="3.85546875" style="9" customWidth="1"/>
    <col min="1026" max="1026" width="15.42578125" style="9" customWidth="1"/>
    <col min="1027" max="1048" width="4.140625" style="9" customWidth="1"/>
    <col min="1049" max="1280" width="9.140625" style="9"/>
    <col min="1281" max="1281" width="3.85546875" style="9" customWidth="1"/>
    <col min="1282" max="1282" width="15.42578125" style="9" customWidth="1"/>
    <col min="1283" max="1304" width="4.140625" style="9" customWidth="1"/>
    <col min="1305" max="1536" width="9.140625" style="9"/>
    <col min="1537" max="1537" width="3.85546875" style="9" customWidth="1"/>
    <col min="1538" max="1538" width="15.42578125" style="9" customWidth="1"/>
    <col min="1539" max="1560" width="4.140625" style="9" customWidth="1"/>
    <col min="1561" max="1792" width="9.140625" style="9"/>
    <col min="1793" max="1793" width="3.85546875" style="9" customWidth="1"/>
    <col min="1794" max="1794" width="15.42578125" style="9" customWidth="1"/>
    <col min="1795" max="1816" width="4.140625" style="9" customWidth="1"/>
    <col min="1817" max="2048" width="9.140625" style="9"/>
    <col min="2049" max="2049" width="3.85546875" style="9" customWidth="1"/>
    <col min="2050" max="2050" width="15.42578125" style="9" customWidth="1"/>
    <col min="2051" max="2072" width="4.140625" style="9" customWidth="1"/>
    <col min="2073" max="2304" width="9.140625" style="9"/>
    <col min="2305" max="2305" width="3.85546875" style="9" customWidth="1"/>
    <col min="2306" max="2306" width="15.42578125" style="9" customWidth="1"/>
    <col min="2307" max="2328" width="4.140625" style="9" customWidth="1"/>
    <col min="2329" max="2560" width="9.140625" style="9"/>
    <col min="2561" max="2561" width="3.85546875" style="9" customWidth="1"/>
    <col min="2562" max="2562" width="15.42578125" style="9" customWidth="1"/>
    <col min="2563" max="2584" width="4.140625" style="9" customWidth="1"/>
    <col min="2585" max="2816" width="9.140625" style="9"/>
    <col min="2817" max="2817" width="3.85546875" style="9" customWidth="1"/>
    <col min="2818" max="2818" width="15.42578125" style="9" customWidth="1"/>
    <col min="2819" max="2840" width="4.140625" style="9" customWidth="1"/>
    <col min="2841" max="3072" width="9.140625" style="9"/>
    <col min="3073" max="3073" width="3.85546875" style="9" customWidth="1"/>
    <col min="3074" max="3074" width="15.42578125" style="9" customWidth="1"/>
    <col min="3075" max="3096" width="4.140625" style="9" customWidth="1"/>
    <col min="3097" max="3328" width="9.140625" style="9"/>
    <col min="3329" max="3329" width="3.85546875" style="9" customWidth="1"/>
    <col min="3330" max="3330" width="15.42578125" style="9" customWidth="1"/>
    <col min="3331" max="3352" width="4.140625" style="9" customWidth="1"/>
    <col min="3353" max="3584" width="9.140625" style="9"/>
    <col min="3585" max="3585" width="3.85546875" style="9" customWidth="1"/>
    <col min="3586" max="3586" width="15.42578125" style="9" customWidth="1"/>
    <col min="3587" max="3608" width="4.140625" style="9" customWidth="1"/>
    <col min="3609" max="3840" width="9.140625" style="9"/>
    <col min="3841" max="3841" width="3.85546875" style="9" customWidth="1"/>
    <col min="3842" max="3842" width="15.42578125" style="9" customWidth="1"/>
    <col min="3843" max="3864" width="4.140625" style="9" customWidth="1"/>
    <col min="3865" max="4096" width="9.140625" style="9"/>
    <col min="4097" max="4097" width="3.85546875" style="9" customWidth="1"/>
    <col min="4098" max="4098" width="15.42578125" style="9" customWidth="1"/>
    <col min="4099" max="4120" width="4.140625" style="9" customWidth="1"/>
    <col min="4121" max="4352" width="9.140625" style="9"/>
    <col min="4353" max="4353" width="3.85546875" style="9" customWidth="1"/>
    <col min="4354" max="4354" width="15.42578125" style="9" customWidth="1"/>
    <col min="4355" max="4376" width="4.140625" style="9" customWidth="1"/>
    <col min="4377" max="4608" width="9.140625" style="9"/>
    <col min="4609" max="4609" width="3.85546875" style="9" customWidth="1"/>
    <col min="4610" max="4610" width="15.42578125" style="9" customWidth="1"/>
    <col min="4611" max="4632" width="4.140625" style="9" customWidth="1"/>
    <col min="4633" max="4864" width="9.140625" style="9"/>
    <col min="4865" max="4865" width="3.85546875" style="9" customWidth="1"/>
    <col min="4866" max="4866" width="15.42578125" style="9" customWidth="1"/>
    <col min="4867" max="4888" width="4.140625" style="9" customWidth="1"/>
    <col min="4889" max="5120" width="9.140625" style="9"/>
    <col min="5121" max="5121" width="3.85546875" style="9" customWidth="1"/>
    <col min="5122" max="5122" width="15.42578125" style="9" customWidth="1"/>
    <col min="5123" max="5144" width="4.140625" style="9" customWidth="1"/>
    <col min="5145" max="5376" width="9.140625" style="9"/>
    <col min="5377" max="5377" width="3.85546875" style="9" customWidth="1"/>
    <col min="5378" max="5378" width="15.42578125" style="9" customWidth="1"/>
    <col min="5379" max="5400" width="4.140625" style="9" customWidth="1"/>
    <col min="5401" max="5632" width="9.140625" style="9"/>
    <col min="5633" max="5633" width="3.85546875" style="9" customWidth="1"/>
    <col min="5634" max="5634" width="15.42578125" style="9" customWidth="1"/>
    <col min="5635" max="5656" width="4.140625" style="9" customWidth="1"/>
    <col min="5657" max="5888" width="9.140625" style="9"/>
    <col min="5889" max="5889" width="3.85546875" style="9" customWidth="1"/>
    <col min="5890" max="5890" width="15.42578125" style="9" customWidth="1"/>
    <col min="5891" max="5912" width="4.140625" style="9" customWidth="1"/>
    <col min="5913" max="6144" width="9.140625" style="9"/>
    <col min="6145" max="6145" width="3.85546875" style="9" customWidth="1"/>
    <col min="6146" max="6146" width="15.42578125" style="9" customWidth="1"/>
    <col min="6147" max="6168" width="4.140625" style="9" customWidth="1"/>
    <col min="6169" max="6400" width="9.140625" style="9"/>
    <col min="6401" max="6401" width="3.85546875" style="9" customWidth="1"/>
    <col min="6402" max="6402" width="15.42578125" style="9" customWidth="1"/>
    <col min="6403" max="6424" width="4.140625" style="9" customWidth="1"/>
    <col min="6425" max="6656" width="9.140625" style="9"/>
    <col min="6657" max="6657" width="3.85546875" style="9" customWidth="1"/>
    <col min="6658" max="6658" width="15.42578125" style="9" customWidth="1"/>
    <col min="6659" max="6680" width="4.140625" style="9" customWidth="1"/>
    <col min="6681" max="6912" width="9.140625" style="9"/>
    <col min="6913" max="6913" width="3.85546875" style="9" customWidth="1"/>
    <col min="6914" max="6914" width="15.42578125" style="9" customWidth="1"/>
    <col min="6915" max="6936" width="4.140625" style="9" customWidth="1"/>
    <col min="6937" max="7168" width="9.140625" style="9"/>
    <col min="7169" max="7169" width="3.85546875" style="9" customWidth="1"/>
    <col min="7170" max="7170" width="15.42578125" style="9" customWidth="1"/>
    <col min="7171" max="7192" width="4.140625" style="9" customWidth="1"/>
    <col min="7193" max="7424" width="9.140625" style="9"/>
    <col min="7425" max="7425" width="3.85546875" style="9" customWidth="1"/>
    <col min="7426" max="7426" width="15.42578125" style="9" customWidth="1"/>
    <col min="7427" max="7448" width="4.140625" style="9" customWidth="1"/>
    <col min="7449" max="7680" width="9.140625" style="9"/>
    <col min="7681" max="7681" width="3.85546875" style="9" customWidth="1"/>
    <col min="7682" max="7682" width="15.42578125" style="9" customWidth="1"/>
    <col min="7683" max="7704" width="4.140625" style="9" customWidth="1"/>
    <col min="7705" max="7936" width="9.140625" style="9"/>
    <col min="7937" max="7937" width="3.85546875" style="9" customWidth="1"/>
    <col min="7938" max="7938" width="15.42578125" style="9" customWidth="1"/>
    <col min="7939" max="7960" width="4.140625" style="9" customWidth="1"/>
    <col min="7961" max="8192" width="9.140625" style="9"/>
    <col min="8193" max="8193" width="3.85546875" style="9" customWidth="1"/>
    <col min="8194" max="8194" width="15.42578125" style="9" customWidth="1"/>
    <col min="8195" max="8216" width="4.140625" style="9" customWidth="1"/>
    <col min="8217" max="8448" width="9.140625" style="9"/>
    <col min="8449" max="8449" width="3.85546875" style="9" customWidth="1"/>
    <col min="8450" max="8450" width="15.42578125" style="9" customWidth="1"/>
    <col min="8451" max="8472" width="4.140625" style="9" customWidth="1"/>
    <col min="8473" max="8704" width="9.140625" style="9"/>
    <col min="8705" max="8705" width="3.85546875" style="9" customWidth="1"/>
    <col min="8706" max="8706" width="15.42578125" style="9" customWidth="1"/>
    <col min="8707" max="8728" width="4.140625" style="9" customWidth="1"/>
    <col min="8729" max="8960" width="9.140625" style="9"/>
    <col min="8961" max="8961" width="3.85546875" style="9" customWidth="1"/>
    <col min="8962" max="8962" width="15.42578125" style="9" customWidth="1"/>
    <col min="8963" max="8984" width="4.140625" style="9" customWidth="1"/>
    <col min="8985" max="9216" width="9.140625" style="9"/>
    <col min="9217" max="9217" width="3.85546875" style="9" customWidth="1"/>
    <col min="9218" max="9218" width="15.42578125" style="9" customWidth="1"/>
    <col min="9219" max="9240" width="4.140625" style="9" customWidth="1"/>
    <col min="9241" max="9472" width="9.140625" style="9"/>
    <col min="9473" max="9473" width="3.85546875" style="9" customWidth="1"/>
    <col min="9474" max="9474" width="15.42578125" style="9" customWidth="1"/>
    <col min="9475" max="9496" width="4.140625" style="9" customWidth="1"/>
    <col min="9497" max="9728" width="9.140625" style="9"/>
    <col min="9729" max="9729" width="3.85546875" style="9" customWidth="1"/>
    <col min="9730" max="9730" width="15.42578125" style="9" customWidth="1"/>
    <col min="9731" max="9752" width="4.140625" style="9" customWidth="1"/>
    <col min="9753" max="9984" width="9.140625" style="9"/>
    <col min="9985" max="9985" width="3.85546875" style="9" customWidth="1"/>
    <col min="9986" max="9986" width="15.42578125" style="9" customWidth="1"/>
    <col min="9987" max="10008" width="4.140625" style="9" customWidth="1"/>
    <col min="10009" max="10240" width="9.140625" style="9"/>
    <col min="10241" max="10241" width="3.85546875" style="9" customWidth="1"/>
    <col min="10242" max="10242" width="15.42578125" style="9" customWidth="1"/>
    <col min="10243" max="10264" width="4.140625" style="9" customWidth="1"/>
    <col min="10265" max="10496" width="9.140625" style="9"/>
    <col min="10497" max="10497" width="3.85546875" style="9" customWidth="1"/>
    <col min="10498" max="10498" width="15.42578125" style="9" customWidth="1"/>
    <col min="10499" max="10520" width="4.140625" style="9" customWidth="1"/>
    <col min="10521" max="10752" width="9.140625" style="9"/>
    <col min="10753" max="10753" width="3.85546875" style="9" customWidth="1"/>
    <col min="10754" max="10754" width="15.42578125" style="9" customWidth="1"/>
    <col min="10755" max="10776" width="4.140625" style="9" customWidth="1"/>
    <col min="10777" max="11008" width="9.140625" style="9"/>
    <col min="11009" max="11009" width="3.85546875" style="9" customWidth="1"/>
    <col min="11010" max="11010" width="15.42578125" style="9" customWidth="1"/>
    <col min="11011" max="11032" width="4.140625" style="9" customWidth="1"/>
    <col min="11033" max="11264" width="9.140625" style="9"/>
    <col min="11265" max="11265" width="3.85546875" style="9" customWidth="1"/>
    <col min="11266" max="11266" width="15.42578125" style="9" customWidth="1"/>
    <col min="11267" max="11288" width="4.140625" style="9" customWidth="1"/>
    <col min="11289" max="11520" width="9.140625" style="9"/>
    <col min="11521" max="11521" width="3.85546875" style="9" customWidth="1"/>
    <col min="11522" max="11522" width="15.42578125" style="9" customWidth="1"/>
    <col min="11523" max="11544" width="4.140625" style="9" customWidth="1"/>
    <col min="11545" max="11776" width="9.140625" style="9"/>
    <col min="11777" max="11777" width="3.85546875" style="9" customWidth="1"/>
    <col min="11778" max="11778" width="15.42578125" style="9" customWidth="1"/>
    <col min="11779" max="11800" width="4.140625" style="9" customWidth="1"/>
    <col min="11801" max="12032" width="9.140625" style="9"/>
    <col min="12033" max="12033" width="3.85546875" style="9" customWidth="1"/>
    <col min="12034" max="12034" width="15.42578125" style="9" customWidth="1"/>
    <col min="12035" max="12056" width="4.140625" style="9" customWidth="1"/>
    <col min="12057" max="12288" width="9.140625" style="9"/>
    <col min="12289" max="12289" width="3.85546875" style="9" customWidth="1"/>
    <col min="12290" max="12290" width="15.42578125" style="9" customWidth="1"/>
    <col min="12291" max="12312" width="4.140625" style="9" customWidth="1"/>
    <col min="12313" max="12544" width="9.140625" style="9"/>
    <col min="12545" max="12545" width="3.85546875" style="9" customWidth="1"/>
    <col min="12546" max="12546" width="15.42578125" style="9" customWidth="1"/>
    <col min="12547" max="12568" width="4.140625" style="9" customWidth="1"/>
    <col min="12569" max="12800" width="9.140625" style="9"/>
    <col min="12801" max="12801" width="3.85546875" style="9" customWidth="1"/>
    <col min="12802" max="12802" width="15.42578125" style="9" customWidth="1"/>
    <col min="12803" max="12824" width="4.140625" style="9" customWidth="1"/>
    <col min="12825" max="13056" width="9.140625" style="9"/>
    <col min="13057" max="13057" width="3.85546875" style="9" customWidth="1"/>
    <col min="13058" max="13058" width="15.42578125" style="9" customWidth="1"/>
    <col min="13059" max="13080" width="4.140625" style="9" customWidth="1"/>
    <col min="13081" max="13312" width="9.140625" style="9"/>
    <col min="13313" max="13313" width="3.85546875" style="9" customWidth="1"/>
    <col min="13314" max="13314" width="15.42578125" style="9" customWidth="1"/>
    <col min="13315" max="13336" width="4.140625" style="9" customWidth="1"/>
    <col min="13337" max="13568" width="9.140625" style="9"/>
    <col min="13569" max="13569" width="3.85546875" style="9" customWidth="1"/>
    <col min="13570" max="13570" width="15.42578125" style="9" customWidth="1"/>
    <col min="13571" max="13592" width="4.140625" style="9" customWidth="1"/>
    <col min="13593" max="13824" width="9.140625" style="9"/>
    <col min="13825" max="13825" width="3.85546875" style="9" customWidth="1"/>
    <col min="13826" max="13826" width="15.42578125" style="9" customWidth="1"/>
    <col min="13827" max="13848" width="4.140625" style="9" customWidth="1"/>
    <col min="13849" max="14080" width="9.140625" style="9"/>
    <col min="14081" max="14081" width="3.85546875" style="9" customWidth="1"/>
    <col min="14082" max="14082" width="15.42578125" style="9" customWidth="1"/>
    <col min="14083" max="14104" width="4.140625" style="9" customWidth="1"/>
    <col min="14105" max="14336" width="9.140625" style="9"/>
    <col min="14337" max="14337" width="3.85546875" style="9" customWidth="1"/>
    <col min="14338" max="14338" width="15.42578125" style="9" customWidth="1"/>
    <col min="14339" max="14360" width="4.140625" style="9" customWidth="1"/>
    <col min="14361" max="14592" width="9.140625" style="9"/>
    <col min="14593" max="14593" width="3.85546875" style="9" customWidth="1"/>
    <col min="14594" max="14594" width="15.42578125" style="9" customWidth="1"/>
    <col min="14595" max="14616" width="4.140625" style="9" customWidth="1"/>
    <col min="14617" max="14848" width="9.140625" style="9"/>
    <col min="14849" max="14849" width="3.85546875" style="9" customWidth="1"/>
    <col min="14850" max="14850" width="15.42578125" style="9" customWidth="1"/>
    <col min="14851" max="14872" width="4.140625" style="9" customWidth="1"/>
    <col min="14873" max="15104" width="9.140625" style="9"/>
    <col min="15105" max="15105" width="3.85546875" style="9" customWidth="1"/>
    <col min="15106" max="15106" width="15.42578125" style="9" customWidth="1"/>
    <col min="15107" max="15128" width="4.140625" style="9" customWidth="1"/>
    <col min="15129" max="15360" width="9.140625" style="9"/>
    <col min="15361" max="15361" width="3.85546875" style="9" customWidth="1"/>
    <col min="15362" max="15362" width="15.42578125" style="9" customWidth="1"/>
    <col min="15363" max="15384" width="4.140625" style="9" customWidth="1"/>
    <col min="15385" max="15616" width="9.140625" style="9"/>
    <col min="15617" max="15617" width="3.85546875" style="9" customWidth="1"/>
    <col min="15618" max="15618" width="15.42578125" style="9" customWidth="1"/>
    <col min="15619" max="15640" width="4.140625" style="9" customWidth="1"/>
    <col min="15641" max="15872" width="9.140625" style="9"/>
    <col min="15873" max="15873" width="3.85546875" style="9" customWidth="1"/>
    <col min="15874" max="15874" width="15.42578125" style="9" customWidth="1"/>
    <col min="15875" max="15896" width="4.140625" style="9" customWidth="1"/>
    <col min="15897" max="16128" width="9.140625" style="9"/>
    <col min="16129" max="16129" width="3.85546875" style="9" customWidth="1"/>
    <col min="16130" max="16130" width="15.42578125" style="9" customWidth="1"/>
    <col min="16131" max="16152" width="4.140625" style="9" customWidth="1"/>
    <col min="16153" max="16384" width="9.140625" style="9"/>
  </cols>
  <sheetData>
    <row r="1" spans="1:25" x14ac:dyDescent="0.15">
      <c r="B1" s="102" t="s">
        <v>0</v>
      </c>
      <c r="C1" s="102"/>
      <c r="D1" s="102"/>
      <c r="E1" s="102"/>
      <c r="F1" s="102"/>
      <c r="G1" s="102"/>
      <c r="H1" s="102"/>
      <c r="I1" s="102"/>
      <c r="J1" s="102"/>
      <c r="L1" s="10"/>
      <c r="M1" s="103" t="s">
        <v>1</v>
      </c>
      <c r="N1" s="103"/>
      <c r="O1" s="103"/>
      <c r="P1" s="103"/>
      <c r="Q1" s="103"/>
      <c r="R1" s="103" t="s">
        <v>2</v>
      </c>
      <c r="S1" s="103"/>
      <c r="T1" s="103"/>
      <c r="U1" s="103"/>
      <c r="V1" s="103"/>
    </row>
    <row r="2" spans="1:25" x14ac:dyDescent="0.15">
      <c r="B2" s="11" t="s">
        <v>3</v>
      </c>
      <c r="C2" s="12">
        <v>1</v>
      </c>
      <c r="D2" s="12">
        <v>1</v>
      </c>
      <c r="E2" s="13"/>
      <c r="F2" s="13"/>
      <c r="G2" s="13"/>
      <c r="H2" s="13"/>
      <c r="I2" s="13"/>
      <c r="J2" s="13"/>
      <c r="P2" s="104">
        <v>43035</v>
      </c>
      <c r="Q2" s="104"/>
      <c r="R2" s="104"/>
      <c r="S2" s="104"/>
      <c r="T2" s="13"/>
      <c r="U2" s="13"/>
      <c r="V2" s="13"/>
    </row>
    <row r="3" spans="1:25" x14ac:dyDescent="0.15">
      <c r="A3" s="105"/>
      <c r="B3" s="106"/>
      <c r="C3" s="109" t="s">
        <v>4</v>
      </c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1"/>
      <c r="W3" s="14"/>
      <c r="X3" s="14"/>
      <c r="Y3" s="15"/>
    </row>
    <row r="4" spans="1:25" ht="85.5" customHeight="1" thickBot="1" x14ac:dyDescent="0.2">
      <c r="A4" s="107"/>
      <c r="B4" s="108"/>
      <c r="C4" s="16" t="s">
        <v>46</v>
      </c>
      <c r="D4" s="17" t="s">
        <v>60</v>
      </c>
      <c r="E4" s="18" t="s">
        <v>54</v>
      </c>
      <c r="F4" s="18" t="s">
        <v>51</v>
      </c>
      <c r="G4" s="18" t="s">
        <v>64</v>
      </c>
      <c r="H4" s="18" t="s">
        <v>70</v>
      </c>
      <c r="I4" s="19" t="s">
        <v>53</v>
      </c>
      <c r="J4" s="18" t="s">
        <v>71</v>
      </c>
      <c r="K4" s="18" t="s">
        <v>69</v>
      </c>
      <c r="L4" s="18" t="s">
        <v>66</v>
      </c>
      <c r="M4" s="18" t="s">
        <v>75</v>
      </c>
      <c r="N4" s="99" t="s">
        <v>173</v>
      </c>
      <c r="O4" s="18" t="s">
        <v>79</v>
      </c>
      <c r="P4" s="18" t="s">
        <v>73</v>
      </c>
      <c r="Q4" s="18" t="s">
        <v>56</v>
      </c>
      <c r="R4" s="18" t="s">
        <v>107</v>
      </c>
      <c r="S4" s="18" t="s">
        <v>59</v>
      </c>
      <c r="T4" s="18" t="s">
        <v>97</v>
      </c>
      <c r="U4" s="19" t="s">
        <v>55</v>
      </c>
      <c r="V4" s="20" t="s">
        <v>42</v>
      </c>
      <c r="W4" s="17" t="s">
        <v>43</v>
      </c>
      <c r="X4" s="17" t="s">
        <v>48</v>
      </c>
      <c r="Y4" s="15"/>
    </row>
    <row r="5" spans="1:25" ht="11.25" customHeight="1" x14ac:dyDescent="0.15">
      <c r="A5" s="112" t="s">
        <v>5</v>
      </c>
      <c r="B5" s="21" t="s">
        <v>49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>
        <v>80</v>
      </c>
      <c r="T5" s="22"/>
      <c r="U5" s="22"/>
      <c r="V5" s="23"/>
      <c r="W5" s="23"/>
      <c r="X5" s="23"/>
      <c r="Y5" s="15"/>
    </row>
    <row r="6" spans="1:25" x14ac:dyDescent="0.15">
      <c r="A6" s="113"/>
      <c r="B6" s="24" t="s">
        <v>87</v>
      </c>
      <c r="C6" s="25"/>
      <c r="D6" s="25"/>
      <c r="E6" s="25">
        <v>5</v>
      </c>
      <c r="F6" s="25"/>
      <c r="G6" s="25"/>
      <c r="H6" s="25">
        <v>18</v>
      </c>
      <c r="I6" s="25">
        <v>25</v>
      </c>
      <c r="J6" s="25">
        <v>30</v>
      </c>
      <c r="K6" s="25">
        <f>1/10</f>
        <v>0.1</v>
      </c>
      <c r="L6" s="25"/>
      <c r="M6" s="25"/>
      <c r="N6" s="25"/>
      <c r="O6" s="25"/>
      <c r="P6" s="25"/>
      <c r="Q6" s="25"/>
      <c r="R6" s="25"/>
      <c r="S6" s="25"/>
      <c r="T6" s="25"/>
      <c r="U6" s="25"/>
      <c r="V6" s="26"/>
      <c r="W6" s="26"/>
      <c r="X6" s="26"/>
      <c r="Y6" s="15"/>
    </row>
    <row r="7" spans="1:25" x14ac:dyDescent="0.15">
      <c r="A7" s="113"/>
      <c r="B7" s="24" t="s">
        <v>147</v>
      </c>
      <c r="C7" s="25"/>
      <c r="D7" s="25">
        <v>5</v>
      </c>
      <c r="E7" s="25"/>
      <c r="F7" s="25">
        <v>7</v>
      </c>
      <c r="G7" s="25">
        <v>25</v>
      </c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6"/>
      <c r="W7" s="26"/>
      <c r="X7" s="26"/>
      <c r="Y7" s="15"/>
    </row>
    <row r="8" spans="1:25" ht="11.25" thickBot="1" x14ac:dyDescent="0.2">
      <c r="A8" s="114"/>
      <c r="B8" s="27" t="s">
        <v>63</v>
      </c>
      <c r="C8" s="28">
        <v>40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9"/>
      <c r="W8" s="29"/>
      <c r="X8" s="29"/>
      <c r="Y8" s="15"/>
    </row>
    <row r="9" spans="1:25" ht="11.25" customHeight="1" x14ac:dyDescent="0.15">
      <c r="A9" s="112" t="s">
        <v>6</v>
      </c>
      <c r="B9" s="21" t="s">
        <v>127</v>
      </c>
      <c r="C9" s="22"/>
      <c r="D9" s="22"/>
      <c r="E9" s="22">
        <v>7</v>
      </c>
      <c r="F9" s="22"/>
      <c r="G9" s="22"/>
      <c r="H9" s="22"/>
      <c r="I9" s="22"/>
      <c r="J9" s="22"/>
      <c r="K9" s="22">
        <v>0.3</v>
      </c>
      <c r="L9" s="22"/>
      <c r="M9" s="22"/>
      <c r="N9" s="22">
        <v>60</v>
      </c>
      <c r="O9" s="22"/>
      <c r="P9" s="22"/>
      <c r="Q9" s="22"/>
      <c r="R9" s="22"/>
      <c r="S9" s="22"/>
      <c r="T9" s="22"/>
      <c r="U9" s="22"/>
      <c r="V9" s="23"/>
      <c r="W9" s="23"/>
      <c r="X9" s="23"/>
      <c r="Y9" s="15"/>
    </row>
    <row r="10" spans="1:25" x14ac:dyDescent="0.15">
      <c r="A10" s="113"/>
      <c r="B10" s="30" t="s">
        <v>126</v>
      </c>
      <c r="C10" s="25"/>
      <c r="D10" s="25"/>
      <c r="E10" s="25"/>
      <c r="F10" s="25"/>
      <c r="G10" s="25"/>
      <c r="H10" s="25"/>
      <c r="I10" s="25"/>
      <c r="J10" s="25"/>
      <c r="K10" s="25"/>
      <c r="L10" s="25">
        <v>40</v>
      </c>
      <c r="M10" s="25"/>
      <c r="N10" s="25"/>
      <c r="O10" s="25"/>
      <c r="P10" s="25"/>
      <c r="Q10" s="25"/>
      <c r="R10" s="25"/>
      <c r="S10" s="25"/>
      <c r="T10" s="25">
        <v>30</v>
      </c>
      <c r="U10" s="25"/>
      <c r="V10" s="26"/>
      <c r="W10" s="26"/>
      <c r="X10" s="26"/>
      <c r="Y10" s="15"/>
    </row>
    <row r="11" spans="1:25" x14ac:dyDescent="0.15">
      <c r="A11" s="113"/>
      <c r="B11" s="30" t="s">
        <v>143</v>
      </c>
      <c r="C11" s="25"/>
      <c r="D11" s="25"/>
      <c r="E11" s="25">
        <v>15</v>
      </c>
      <c r="F11" s="25"/>
      <c r="G11" s="25"/>
      <c r="H11" s="25"/>
      <c r="I11" s="25"/>
      <c r="J11" s="25"/>
      <c r="K11" s="25"/>
      <c r="L11" s="25"/>
      <c r="M11" s="25">
        <v>60</v>
      </c>
      <c r="N11" s="25"/>
      <c r="O11" s="25">
        <v>50</v>
      </c>
      <c r="P11" s="25"/>
      <c r="Q11" s="25"/>
      <c r="R11" s="25"/>
      <c r="S11" s="25"/>
      <c r="T11" s="25"/>
      <c r="U11" s="25">
        <v>10</v>
      </c>
      <c r="V11" s="26"/>
      <c r="W11" s="26"/>
      <c r="X11" s="26"/>
      <c r="Y11" s="15"/>
    </row>
    <row r="12" spans="1:25" ht="11.25" thickBot="1" x14ac:dyDescent="0.2">
      <c r="A12" s="114"/>
      <c r="B12" s="27" t="s">
        <v>46</v>
      </c>
      <c r="C12" s="28">
        <v>40</v>
      </c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9"/>
      <c r="W12" s="29"/>
      <c r="X12" s="29"/>
      <c r="Y12" s="15"/>
    </row>
    <row r="13" spans="1:25" ht="11.25" customHeight="1" x14ac:dyDescent="0.15">
      <c r="A13" s="112" t="s">
        <v>7</v>
      </c>
      <c r="B13" s="21" t="s">
        <v>146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>
        <v>10</v>
      </c>
      <c r="Q13" s="22"/>
      <c r="R13" s="22"/>
      <c r="S13" s="22"/>
      <c r="T13" s="22"/>
      <c r="U13" s="22"/>
      <c r="V13" s="23"/>
      <c r="W13" s="23"/>
      <c r="X13" s="23"/>
      <c r="Y13" s="15"/>
    </row>
    <row r="14" spans="1:25" x14ac:dyDescent="0.15">
      <c r="A14" s="113"/>
      <c r="B14" s="24" t="s">
        <v>145</v>
      </c>
      <c r="C14" s="25"/>
      <c r="D14" s="25">
        <v>7</v>
      </c>
      <c r="E14" s="25"/>
      <c r="F14" s="25"/>
      <c r="G14" s="25"/>
      <c r="H14" s="25"/>
      <c r="I14" s="25"/>
      <c r="J14" s="25">
        <v>3</v>
      </c>
      <c r="K14" s="25"/>
      <c r="L14" s="25"/>
      <c r="M14" s="25"/>
      <c r="N14" s="25"/>
      <c r="O14" s="25"/>
      <c r="P14" s="25"/>
      <c r="Q14" s="25">
        <v>40</v>
      </c>
      <c r="R14" s="25">
        <v>25</v>
      </c>
      <c r="S14" s="25"/>
      <c r="T14" s="25">
        <v>3</v>
      </c>
      <c r="U14" s="25">
        <v>20</v>
      </c>
      <c r="V14" s="26">
        <v>25</v>
      </c>
      <c r="W14" s="26">
        <v>5</v>
      </c>
      <c r="X14" s="26"/>
      <c r="Y14" s="15"/>
    </row>
    <row r="15" spans="1:25" x14ac:dyDescent="0.15">
      <c r="A15" s="113"/>
      <c r="B15" s="24" t="s">
        <v>51</v>
      </c>
      <c r="C15" s="25"/>
      <c r="D15" s="25"/>
      <c r="E15" s="25"/>
      <c r="F15" s="25">
        <v>7</v>
      </c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6"/>
      <c r="W15" s="26"/>
      <c r="X15" s="26"/>
      <c r="Y15" s="15"/>
    </row>
    <row r="16" spans="1:25" ht="11.25" thickBot="1" x14ac:dyDescent="0.2">
      <c r="A16" s="115"/>
      <c r="B16" s="27" t="s">
        <v>46</v>
      </c>
      <c r="C16" s="28">
        <v>40</v>
      </c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9"/>
      <c r="W16" s="29"/>
      <c r="X16" s="29"/>
      <c r="Y16" s="15"/>
    </row>
    <row r="17" spans="1:25" ht="11.25" thickBot="1" x14ac:dyDescent="0.2">
      <c r="A17" s="1">
        <f>SUM(C2)</f>
        <v>1</v>
      </c>
      <c r="B17" s="2" t="s">
        <v>20</v>
      </c>
      <c r="C17" s="31">
        <f>SUM(C5:C12)</f>
        <v>80</v>
      </c>
      <c r="D17" s="31">
        <f t="shared" ref="D17:X17" si="0">SUM(D5:D12)</f>
        <v>5</v>
      </c>
      <c r="E17" s="31">
        <f t="shared" si="0"/>
        <v>27</v>
      </c>
      <c r="F17" s="31">
        <f t="shared" si="0"/>
        <v>7</v>
      </c>
      <c r="G17" s="31">
        <f t="shared" si="0"/>
        <v>25</v>
      </c>
      <c r="H17" s="31">
        <f t="shared" si="0"/>
        <v>18</v>
      </c>
      <c r="I17" s="31">
        <f t="shared" si="0"/>
        <v>25</v>
      </c>
      <c r="J17" s="31">
        <f t="shared" si="0"/>
        <v>30</v>
      </c>
      <c r="K17" s="31">
        <f t="shared" si="0"/>
        <v>0.4</v>
      </c>
      <c r="L17" s="31">
        <f t="shared" si="0"/>
        <v>40</v>
      </c>
      <c r="M17" s="31">
        <f t="shared" si="0"/>
        <v>60</v>
      </c>
      <c r="N17" s="31">
        <f t="shared" si="0"/>
        <v>60</v>
      </c>
      <c r="O17" s="31">
        <f t="shared" si="0"/>
        <v>50</v>
      </c>
      <c r="P17" s="31">
        <f t="shared" si="0"/>
        <v>0</v>
      </c>
      <c r="Q17" s="31">
        <f t="shared" si="0"/>
        <v>0</v>
      </c>
      <c r="R17" s="31">
        <f t="shared" si="0"/>
        <v>0</v>
      </c>
      <c r="S17" s="31">
        <f t="shared" si="0"/>
        <v>80</v>
      </c>
      <c r="T17" s="31">
        <f t="shared" si="0"/>
        <v>30</v>
      </c>
      <c r="U17" s="31">
        <f t="shared" si="0"/>
        <v>10</v>
      </c>
      <c r="V17" s="31">
        <f t="shared" si="0"/>
        <v>0</v>
      </c>
      <c r="W17" s="31">
        <f t="shared" si="0"/>
        <v>0</v>
      </c>
      <c r="X17" s="31">
        <f t="shared" si="0"/>
        <v>0</v>
      </c>
      <c r="Y17" s="15"/>
    </row>
    <row r="18" spans="1:25" x14ac:dyDescent="0.15">
      <c r="A18" s="3"/>
      <c r="B18" s="4" t="s">
        <v>21</v>
      </c>
      <c r="C18" s="33">
        <f>SUM(A17*C17)/1000</f>
        <v>0.08</v>
      </c>
      <c r="D18" s="33">
        <f>+(A17*D17)/1000</f>
        <v>5.0000000000000001E-3</v>
      </c>
      <c r="E18" s="33">
        <f>+(A17*E17)/1000</f>
        <v>2.7E-2</v>
      </c>
      <c r="F18" s="33">
        <f>+(A17*F17)/1000</f>
        <v>7.0000000000000001E-3</v>
      </c>
      <c r="G18" s="33">
        <f>+(A17*G17)/1000</f>
        <v>2.5000000000000001E-2</v>
      </c>
      <c r="H18" s="33">
        <f>+(A17*H17)/1000</f>
        <v>1.7999999999999999E-2</v>
      </c>
      <c r="I18" s="33">
        <f>+(A17*I17)/1000</f>
        <v>2.5000000000000001E-2</v>
      </c>
      <c r="J18" s="33">
        <f>+(A17*J17)/1000</f>
        <v>0.03</v>
      </c>
      <c r="K18" s="33">
        <f>+(A17*K17)</f>
        <v>0.4</v>
      </c>
      <c r="L18" s="33">
        <f>+(A17*L17)/1000</f>
        <v>0.04</v>
      </c>
      <c r="M18" s="33">
        <f>+(A17*M17)/1000</f>
        <v>0.06</v>
      </c>
      <c r="N18" s="33">
        <f>+(A17*N17)/1000</f>
        <v>0.06</v>
      </c>
      <c r="O18" s="33">
        <f>+(A17*O17)/1000</f>
        <v>0.05</v>
      </c>
      <c r="P18" s="33">
        <f>+(A17*P17)/1000</f>
        <v>0</v>
      </c>
      <c r="Q18" s="33">
        <f>+(A17*Q17)/1000</f>
        <v>0</v>
      </c>
      <c r="R18" s="33">
        <f>+(A17*R17)/1000</f>
        <v>0</v>
      </c>
      <c r="S18" s="33">
        <f>+(A17*S17)/1000</f>
        <v>0.08</v>
      </c>
      <c r="T18" s="33">
        <f>+(A17*T17)/1000</f>
        <v>0.03</v>
      </c>
      <c r="U18" s="33">
        <f>+(A17*U17)/1000</f>
        <v>0.01</v>
      </c>
      <c r="V18" s="33">
        <f>+(A17*V17)/1000</f>
        <v>0</v>
      </c>
      <c r="W18" s="33">
        <f>+(A17*W17)/1000</f>
        <v>0</v>
      </c>
      <c r="X18" s="33">
        <f>+(A17*X17)/1000</f>
        <v>0</v>
      </c>
      <c r="Y18" s="15"/>
    </row>
    <row r="19" spans="1:25" x14ac:dyDescent="0.15">
      <c r="A19" s="1">
        <f>SUM(D2)</f>
        <v>1</v>
      </c>
      <c r="B19" s="4" t="s">
        <v>22</v>
      </c>
      <c r="C19" s="34">
        <f>SUM(C13:C16)</f>
        <v>40</v>
      </c>
      <c r="D19" s="34">
        <f t="shared" ref="D19:X19" si="1">SUM(D13:D16)</f>
        <v>7</v>
      </c>
      <c r="E19" s="34">
        <f t="shared" si="1"/>
        <v>0</v>
      </c>
      <c r="F19" s="34">
        <f t="shared" si="1"/>
        <v>7</v>
      </c>
      <c r="G19" s="34">
        <f t="shared" si="1"/>
        <v>0</v>
      </c>
      <c r="H19" s="34">
        <f t="shared" si="1"/>
        <v>0</v>
      </c>
      <c r="I19" s="34">
        <f t="shared" si="1"/>
        <v>0</v>
      </c>
      <c r="J19" s="34">
        <f t="shared" si="1"/>
        <v>3</v>
      </c>
      <c r="K19" s="34">
        <f t="shared" si="1"/>
        <v>0</v>
      </c>
      <c r="L19" s="34">
        <f t="shared" si="1"/>
        <v>0</v>
      </c>
      <c r="M19" s="34">
        <f t="shared" si="1"/>
        <v>0</v>
      </c>
      <c r="N19" s="34">
        <f t="shared" si="1"/>
        <v>0</v>
      </c>
      <c r="O19" s="34">
        <f t="shared" si="1"/>
        <v>0</v>
      </c>
      <c r="P19" s="34">
        <f t="shared" si="1"/>
        <v>10</v>
      </c>
      <c r="Q19" s="34">
        <f t="shared" si="1"/>
        <v>40</v>
      </c>
      <c r="R19" s="34">
        <f t="shared" si="1"/>
        <v>25</v>
      </c>
      <c r="S19" s="34">
        <f t="shared" si="1"/>
        <v>0</v>
      </c>
      <c r="T19" s="34">
        <f t="shared" si="1"/>
        <v>3</v>
      </c>
      <c r="U19" s="34">
        <f t="shared" si="1"/>
        <v>20</v>
      </c>
      <c r="V19" s="34">
        <f t="shared" si="1"/>
        <v>25</v>
      </c>
      <c r="W19" s="34">
        <f t="shared" si="1"/>
        <v>5</v>
      </c>
      <c r="X19" s="34">
        <f t="shared" si="1"/>
        <v>0</v>
      </c>
      <c r="Y19" s="15"/>
    </row>
    <row r="20" spans="1:25" ht="11.25" thickBot="1" x14ac:dyDescent="0.2">
      <c r="A20" s="5"/>
      <c r="B20" s="6" t="s">
        <v>144</v>
      </c>
      <c r="C20" s="36">
        <f>SUM(A19*C19)/1000</f>
        <v>0.04</v>
      </c>
      <c r="D20" s="36">
        <f>+(A19*D19)/1000</f>
        <v>7.0000000000000001E-3</v>
      </c>
      <c r="E20" s="36">
        <f>+(A19*E19)/1000</f>
        <v>0</v>
      </c>
      <c r="F20" s="36">
        <f>+(A19*F19)/1000</f>
        <v>7.0000000000000001E-3</v>
      </c>
      <c r="G20" s="36">
        <f>+(A19*G19)/1000</f>
        <v>0</v>
      </c>
      <c r="H20" s="36">
        <f>+(A19*H19)/1000</f>
        <v>0</v>
      </c>
      <c r="I20" s="36">
        <f>+(A19*I19)/1000</f>
        <v>0</v>
      </c>
      <c r="J20" s="36">
        <f>+(A19*J19)/1000</f>
        <v>3.0000000000000001E-3</v>
      </c>
      <c r="K20" s="36">
        <f>+(A19*K19)/1000</f>
        <v>0</v>
      </c>
      <c r="L20" s="36">
        <f>+(A19*L19)/1000</f>
        <v>0</v>
      </c>
      <c r="M20" s="36">
        <f>+(A19*M19)/1000</f>
        <v>0</v>
      </c>
      <c r="N20" s="36">
        <f>+(A19*N19)/1000</f>
        <v>0</v>
      </c>
      <c r="O20" s="36">
        <f>+(A19*O19)/1000</f>
        <v>0</v>
      </c>
      <c r="P20" s="36">
        <f>+(A19*P19)/1000</f>
        <v>0.01</v>
      </c>
      <c r="Q20" s="36">
        <f>+(A19*Q19)/1000</f>
        <v>0.04</v>
      </c>
      <c r="R20" s="36">
        <f>+(A19*R19)/1000</f>
        <v>2.5000000000000001E-2</v>
      </c>
      <c r="S20" s="36">
        <f>+(A19*S19)/1000</f>
        <v>0</v>
      </c>
      <c r="T20" s="36">
        <f>+(A19*T19)/1000</f>
        <v>3.0000000000000001E-3</v>
      </c>
      <c r="U20" s="36">
        <f>+(A19*U19)/1000</f>
        <v>0.02</v>
      </c>
      <c r="V20" s="36">
        <f>+(A19*V19)/1000</f>
        <v>2.5000000000000001E-2</v>
      </c>
      <c r="W20" s="37">
        <f>+(A19*W19)/1000</f>
        <v>5.0000000000000001E-3</v>
      </c>
      <c r="X20" s="37">
        <f>+(A19*X19)/1000</f>
        <v>0</v>
      </c>
      <c r="Y20" s="15"/>
    </row>
    <row r="21" spans="1:25" x14ac:dyDescent="0.15">
      <c r="A21" s="116" t="s">
        <v>8</v>
      </c>
      <c r="B21" s="117"/>
      <c r="C21" s="38">
        <f>+C20+C18</f>
        <v>0.12</v>
      </c>
      <c r="D21" s="38">
        <f t="shared" ref="D21:X21" si="2">+D20+D18</f>
        <v>1.2E-2</v>
      </c>
      <c r="E21" s="38">
        <f t="shared" si="2"/>
        <v>2.7E-2</v>
      </c>
      <c r="F21" s="38">
        <f t="shared" si="2"/>
        <v>1.4E-2</v>
      </c>
      <c r="G21" s="38">
        <f t="shared" si="2"/>
        <v>2.5000000000000001E-2</v>
      </c>
      <c r="H21" s="38">
        <f t="shared" si="2"/>
        <v>1.7999999999999999E-2</v>
      </c>
      <c r="I21" s="38">
        <f t="shared" si="2"/>
        <v>2.5000000000000001E-2</v>
      </c>
      <c r="J21" s="38">
        <f t="shared" si="2"/>
        <v>3.3000000000000002E-2</v>
      </c>
      <c r="K21" s="38">
        <f t="shared" si="2"/>
        <v>0.4</v>
      </c>
      <c r="L21" s="38">
        <f t="shared" si="2"/>
        <v>0.04</v>
      </c>
      <c r="M21" s="38">
        <f t="shared" si="2"/>
        <v>0.06</v>
      </c>
      <c r="N21" s="38">
        <f t="shared" si="2"/>
        <v>0.06</v>
      </c>
      <c r="O21" s="38">
        <f t="shared" si="2"/>
        <v>0.05</v>
      </c>
      <c r="P21" s="38">
        <f t="shared" si="2"/>
        <v>0.01</v>
      </c>
      <c r="Q21" s="38">
        <f t="shared" si="2"/>
        <v>0.04</v>
      </c>
      <c r="R21" s="38">
        <f t="shared" si="2"/>
        <v>2.5000000000000001E-2</v>
      </c>
      <c r="S21" s="38">
        <f t="shared" si="2"/>
        <v>0.08</v>
      </c>
      <c r="T21" s="38">
        <f t="shared" si="2"/>
        <v>3.3000000000000002E-2</v>
      </c>
      <c r="U21" s="38">
        <f t="shared" si="2"/>
        <v>0.03</v>
      </c>
      <c r="V21" s="38">
        <f t="shared" si="2"/>
        <v>2.5000000000000001E-2</v>
      </c>
      <c r="W21" s="39">
        <f t="shared" si="2"/>
        <v>5.0000000000000001E-3</v>
      </c>
      <c r="X21" s="39">
        <f t="shared" si="2"/>
        <v>0</v>
      </c>
      <c r="Y21" s="15"/>
    </row>
    <row r="22" spans="1:25" x14ac:dyDescent="0.15">
      <c r="A22" s="109" t="s">
        <v>9</v>
      </c>
      <c r="B22" s="111"/>
      <c r="C22" s="40">
        <v>262</v>
      </c>
      <c r="D22" s="40">
        <v>2948</v>
      </c>
      <c r="E22" s="40">
        <v>608</v>
      </c>
      <c r="F22" s="40">
        <v>1650</v>
      </c>
      <c r="G22" s="40">
        <v>724</v>
      </c>
      <c r="H22" s="40">
        <v>399</v>
      </c>
      <c r="I22" s="40">
        <v>330</v>
      </c>
      <c r="J22" s="40">
        <v>227</v>
      </c>
      <c r="K22" s="40">
        <v>57</v>
      </c>
      <c r="L22" s="40">
        <v>154</v>
      </c>
      <c r="M22" s="40">
        <v>1550</v>
      </c>
      <c r="N22" s="40">
        <v>216</v>
      </c>
      <c r="O22" s="40">
        <v>390</v>
      </c>
      <c r="P22" s="40">
        <v>708</v>
      </c>
      <c r="Q22" s="40">
        <v>154</v>
      </c>
      <c r="R22" s="40">
        <v>138</v>
      </c>
      <c r="S22" s="40">
        <v>350</v>
      </c>
      <c r="T22" s="40">
        <v>198</v>
      </c>
      <c r="U22" s="40">
        <v>187</v>
      </c>
      <c r="V22" s="40">
        <v>153</v>
      </c>
      <c r="W22" s="41">
        <v>238</v>
      </c>
      <c r="X22" s="41">
        <v>156</v>
      </c>
      <c r="Y22" s="15"/>
    </row>
    <row r="23" spans="1:25" x14ac:dyDescent="0.15">
      <c r="A23" s="7">
        <f>SUM(A17)</f>
        <v>1</v>
      </c>
      <c r="B23" s="8" t="s">
        <v>10</v>
      </c>
      <c r="C23" s="42">
        <f>SUM(C18*C22)</f>
        <v>20.96</v>
      </c>
      <c r="D23" s="42">
        <f>SUM(D18*D22)</f>
        <v>14.74</v>
      </c>
      <c r="E23" s="42">
        <f t="shared" ref="E23:X23" si="3">SUM(E18*E22)</f>
        <v>16.416</v>
      </c>
      <c r="F23" s="42">
        <f t="shared" si="3"/>
        <v>11.55</v>
      </c>
      <c r="G23" s="42">
        <f t="shared" si="3"/>
        <v>18.100000000000001</v>
      </c>
      <c r="H23" s="42">
        <f t="shared" si="3"/>
        <v>7.1819999999999995</v>
      </c>
      <c r="I23" s="42">
        <f t="shared" si="3"/>
        <v>8.25</v>
      </c>
      <c r="J23" s="42">
        <f t="shared" si="3"/>
        <v>6.81</v>
      </c>
      <c r="K23" s="42">
        <f t="shared" si="3"/>
        <v>22.8</v>
      </c>
      <c r="L23" s="42">
        <f t="shared" si="3"/>
        <v>6.16</v>
      </c>
      <c r="M23" s="42">
        <f t="shared" si="3"/>
        <v>93</v>
      </c>
      <c r="N23" s="42">
        <f t="shared" si="3"/>
        <v>12.959999999999999</v>
      </c>
      <c r="O23" s="42">
        <f t="shared" si="3"/>
        <v>19.5</v>
      </c>
      <c r="P23" s="42">
        <f t="shared" si="3"/>
        <v>0</v>
      </c>
      <c r="Q23" s="42">
        <f t="shared" si="3"/>
        <v>0</v>
      </c>
      <c r="R23" s="42">
        <f t="shared" si="3"/>
        <v>0</v>
      </c>
      <c r="S23" s="42">
        <f t="shared" si="3"/>
        <v>28</v>
      </c>
      <c r="T23" s="42">
        <f t="shared" si="3"/>
        <v>5.9399999999999995</v>
      </c>
      <c r="U23" s="42">
        <f t="shared" si="3"/>
        <v>1.87</v>
      </c>
      <c r="V23" s="42">
        <f t="shared" si="3"/>
        <v>0</v>
      </c>
      <c r="W23" s="42">
        <f t="shared" si="3"/>
        <v>0</v>
      </c>
      <c r="X23" s="42">
        <f t="shared" si="3"/>
        <v>0</v>
      </c>
      <c r="Y23" s="43">
        <f>SUM(C23:X23)</f>
        <v>294.238</v>
      </c>
    </row>
    <row r="24" spans="1:25" x14ac:dyDescent="0.15">
      <c r="A24" s="7">
        <f>SUM(A19)</f>
        <v>1</v>
      </c>
      <c r="B24" s="8" t="s">
        <v>10</v>
      </c>
      <c r="C24" s="42">
        <f>SUM(C20*C22)</f>
        <v>10.48</v>
      </c>
      <c r="D24" s="42">
        <f>SUM(D20*D22)</f>
        <v>20.635999999999999</v>
      </c>
      <c r="E24" s="42">
        <f t="shared" ref="E24:X24" si="4">SUM(E20*E22)</f>
        <v>0</v>
      </c>
      <c r="F24" s="42">
        <f t="shared" si="4"/>
        <v>11.55</v>
      </c>
      <c r="G24" s="42">
        <f t="shared" si="4"/>
        <v>0</v>
      </c>
      <c r="H24" s="42">
        <f t="shared" si="4"/>
        <v>0</v>
      </c>
      <c r="I24" s="42">
        <f t="shared" si="4"/>
        <v>0</v>
      </c>
      <c r="J24" s="42">
        <f t="shared" si="4"/>
        <v>0.68100000000000005</v>
      </c>
      <c r="K24" s="42">
        <f t="shared" si="4"/>
        <v>0</v>
      </c>
      <c r="L24" s="42">
        <f t="shared" si="4"/>
        <v>0</v>
      </c>
      <c r="M24" s="42">
        <f t="shared" si="4"/>
        <v>0</v>
      </c>
      <c r="N24" s="42">
        <f t="shared" si="4"/>
        <v>0</v>
      </c>
      <c r="O24" s="42">
        <f t="shared" si="4"/>
        <v>0</v>
      </c>
      <c r="P24" s="42">
        <f t="shared" si="4"/>
        <v>7.08</v>
      </c>
      <c r="Q24" s="42">
        <f t="shared" si="4"/>
        <v>6.16</v>
      </c>
      <c r="R24" s="42">
        <f t="shared" si="4"/>
        <v>3.45</v>
      </c>
      <c r="S24" s="42">
        <f t="shared" si="4"/>
        <v>0</v>
      </c>
      <c r="T24" s="42">
        <f t="shared" si="4"/>
        <v>0.59399999999999997</v>
      </c>
      <c r="U24" s="42">
        <f t="shared" si="4"/>
        <v>3.74</v>
      </c>
      <c r="V24" s="42">
        <f t="shared" si="4"/>
        <v>3.8250000000000002</v>
      </c>
      <c r="W24" s="42">
        <f t="shared" si="4"/>
        <v>1.19</v>
      </c>
      <c r="X24" s="42">
        <f t="shared" si="4"/>
        <v>0</v>
      </c>
      <c r="Y24" s="43">
        <f>SUM(C24:X24)</f>
        <v>69.385999999999996</v>
      </c>
    </row>
    <row r="25" spans="1:25" x14ac:dyDescent="0.15">
      <c r="A25" s="100" t="s">
        <v>11</v>
      </c>
      <c r="B25" s="101"/>
      <c r="C25" s="44">
        <f>SUM(C23:C24)</f>
        <v>31.44</v>
      </c>
      <c r="D25" s="44">
        <f t="shared" ref="D25:X25" si="5">+D21*D22</f>
        <v>35.375999999999998</v>
      </c>
      <c r="E25" s="44">
        <f t="shared" si="5"/>
        <v>16.416</v>
      </c>
      <c r="F25" s="44">
        <f t="shared" si="5"/>
        <v>23.1</v>
      </c>
      <c r="G25" s="44">
        <f t="shared" si="5"/>
        <v>18.100000000000001</v>
      </c>
      <c r="H25" s="44">
        <f t="shared" si="5"/>
        <v>7.1819999999999995</v>
      </c>
      <c r="I25" s="44">
        <f t="shared" si="5"/>
        <v>8.25</v>
      </c>
      <c r="J25" s="44">
        <f t="shared" si="5"/>
        <v>7.4910000000000005</v>
      </c>
      <c r="K25" s="44">
        <f t="shared" si="5"/>
        <v>22.8</v>
      </c>
      <c r="L25" s="44">
        <f t="shared" si="5"/>
        <v>6.16</v>
      </c>
      <c r="M25" s="44">
        <f t="shared" si="5"/>
        <v>93</v>
      </c>
      <c r="N25" s="44">
        <f t="shared" si="5"/>
        <v>12.959999999999999</v>
      </c>
      <c r="O25" s="44">
        <f t="shared" si="5"/>
        <v>19.5</v>
      </c>
      <c r="P25" s="44">
        <f t="shared" si="5"/>
        <v>7.08</v>
      </c>
      <c r="Q25" s="44">
        <f t="shared" si="5"/>
        <v>6.16</v>
      </c>
      <c r="R25" s="44">
        <f t="shared" si="5"/>
        <v>3.45</v>
      </c>
      <c r="S25" s="44">
        <f t="shared" si="5"/>
        <v>28</v>
      </c>
      <c r="T25" s="44">
        <f t="shared" si="5"/>
        <v>6.5340000000000007</v>
      </c>
      <c r="U25" s="44">
        <f t="shared" si="5"/>
        <v>5.6099999999999994</v>
      </c>
      <c r="V25" s="44">
        <f t="shared" si="5"/>
        <v>3.8250000000000002</v>
      </c>
      <c r="W25" s="45">
        <f t="shared" si="5"/>
        <v>1.19</v>
      </c>
      <c r="X25" s="45">
        <f t="shared" si="5"/>
        <v>0</v>
      </c>
      <c r="Y25" s="43">
        <f>SUM(C25:X25)</f>
        <v>363.62399999999997</v>
      </c>
    </row>
    <row r="26" spans="1:25" x14ac:dyDescent="0.1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7"/>
    </row>
    <row r="27" spans="1:25" s="49" customFormat="1" x14ac:dyDescent="0.1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7"/>
    </row>
    <row r="28" spans="1:25" x14ac:dyDescent="0.15">
      <c r="A28" s="118" t="s">
        <v>12</v>
      </c>
      <c r="B28" s="118"/>
      <c r="C28" s="50"/>
      <c r="H28" s="118" t="s">
        <v>13</v>
      </c>
      <c r="I28" s="118"/>
      <c r="J28" s="118"/>
      <c r="K28" s="118"/>
      <c r="P28" s="118" t="s">
        <v>14</v>
      </c>
      <c r="Q28" s="118"/>
      <c r="R28" s="118"/>
      <c r="S28" s="118"/>
    </row>
    <row r="31" spans="1:25" x14ac:dyDescent="0.15">
      <c r="B31" s="102" t="s">
        <v>0</v>
      </c>
      <c r="C31" s="102"/>
      <c r="D31" s="102"/>
      <c r="E31" s="102"/>
      <c r="F31" s="102"/>
      <c r="G31" s="102"/>
      <c r="H31" s="102"/>
      <c r="I31" s="102"/>
      <c r="J31" s="102"/>
      <c r="L31" s="10"/>
      <c r="M31" s="103" t="s">
        <v>1</v>
      </c>
      <c r="N31" s="103"/>
      <c r="O31" s="103"/>
      <c r="P31" s="103"/>
      <c r="Q31" s="103"/>
      <c r="R31" s="103" t="s">
        <v>15</v>
      </c>
      <c r="S31" s="103"/>
      <c r="T31" s="103"/>
      <c r="U31" s="103"/>
      <c r="V31" s="103"/>
    </row>
    <row r="32" spans="1:25" x14ac:dyDescent="0.15">
      <c r="B32" s="11" t="s">
        <v>3</v>
      </c>
      <c r="C32" s="12">
        <v>1</v>
      </c>
      <c r="D32" s="12">
        <v>1</v>
      </c>
      <c r="E32" s="13"/>
      <c r="F32" s="13"/>
      <c r="G32" s="13"/>
      <c r="H32" s="13"/>
      <c r="I32" s="13"/>
      <c r="J32" s="13"/>
      <c r="P32" s="104"/>
      <c r="Q32" s="104"/>
      <c r="R32" s="104"/>
      <c r="S32" s="104"/>
      <c r="T32" s="13"/>
      <c r="U32" s="13"/>
      <c r="V32" s="13"/>
    </row>
    <row r="33" spans="1:25" x14ac:dyDescent="0.15">
      <c r="A33" s="105"/>
      <c r="B33" s="106"/>
      <c r="C33" s="109" t="s">
        <v>4</v>
      </c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1"/>
      <c r="W33" s="14"/>
      <c r="X33" s="14"/>
      <c r="Y33" s="15"/>
    </row>
    <row r="34" spans="1:25" ht="11.25" thickBot="1" x14ac:dyDescent="0.2">
      <c r="A34" s="107"/>
      <c r="B34" s="108"/>
      <c r="C34" s="16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7"/>
      <c r="W34" s="17"/>
      <c r="X34" s="17"/>
      <c r="Y34" s="15"/>
    </row>
    <row r="35" spans="1:25" ht="11.25" customHeight="1" x14ac:dyDescent="0.15">
      <c r="A35" s="112" t="s">
        <v>5</v>
      </c>
      <c r="B35" s="21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3"/>
      <c r="W35" s="23"/>
      <c r="X35" s="23"/>
      <c r="Y35" s="15"/>
    </row>
    <row r="36" spans="1:25" x14ac:dyDescent="0.15">
      <c r="A36" s="113"/>
      <c r="B36" s="24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6"/>
      <c r="W36" s="26"/>
      <c r="X36" s="26"/>
      <c r="Y36" s="15"/>
    </row>
    <row r="37" spans="1:25" x14ac:dyDescent="0.15">
      <c r="A37" s="113"/>
      <c r="B37" s="24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6"/>
      <c r="W37" s="26"/>
      <c r="X37" s="26"/>
      <c r="Y37" s="15"/>
    </row>
    <row r="38" spans="1:25" ht="11.25" thickBot="1" x14ac:dyDescent="0.2">
      <c r="A38" s="114"/>
      <c r="B38" s="27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9"/>
      <c r="W38" s="29"/>
      <c r="X38" s="29"/>
      <c r="Y38" s="15"/>
    </row>
    <row r="39" spans="1:25" ht="11.25" customHeight="1" x14ac:dyDescent="0.15">
      <c r="A39" s="112" t="s">
        <v>6</v>
      </c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3"/>
      <c r="W39" s="23"/>
      <c r="X39" s="23"/>
      <c r="Y39" s="15"/>
    </row>
    <row r="40" spans="1:25" x14ac:dyDescent="0.15">
      <c r="A40" s="113"/>
      <c r="B40" s="24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6"/>
      <c r="W40" s="26"/>
      <c r="X40" s="26"/>
      <c r="Y40" s="15"/>
    </row>
    <row r="41" spans="1:25" x14ac:dyDescent="0.15">
      <c r="A41" s="113"/>
      <c r="B41" s="24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6"/>
      <c r="W41" s="26"/>
      <c r="X41" s="26"/>
      <c r="Y41" s="15"/>
    </row>
    <row r="42" spans="1:25" ht="11.25" thickBot="1" x14ac:dyDescent="0.2">
      <c r="A42" s="114"/>
      <c r="B42" s="27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9"/>
      <c r="W42" s="29"/>
      <c r="X42" s="29"/>
      <c r="Y42" s="15"/>
    </row>
    <row r="43" spans="1:25" ht="11.25" customHeight="1" x14ac:dyDescent="0.15">
      <c r="A43" s="112" t="s">
        <v>7</v>
      </c>
      <c r="B43" s="51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3"/>
      <c r="W43" s="53"/>
      <c r="X43" s="53"/>
      <c r="Y43" s="15"/>
    </row>
    <row r="44" spans="1:25" x14ac:dyDescent="0.15">
      <c r="A44" s="113"/>
      <c r="B44" s="5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55"/>
      <c r="W44" s="55"/>
      <c r="X44" s="55"/>
      <c r="Y44" s="15"/>
    </row>
    <row r="45" spans="1:25" x14ac:dyDescent="0.15">
      <c r="A45" s="113"/>
      <c r="B45" s="5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55"/>
      <c r="W45" s="55"/>
      <c r="X45" s="55"/>
      <c r="Y45" s="15"/>
    </row>
    <row r="46" spans="1:25" ht="11.25" thickBot="1" x14ac:dyDescent="0.2">
      <c r="A46" s="115"/>
      <c r="B46" s="56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8"/>
      <c r="W46" s="58"/>
      <c r="X46" s="58"/>
      <c r="Y46" s="15"/>
    </row>
    <row r="47" spans="1:25" ht="11.25" thickBot="1" x14ac:dyDescent="0.2">
      <c r="A47" s="1">
        <f>SUM(C32)</f>
        <v>1</v>
      </c>
      <c r="B47" s="2" t="s">
        <v>16</v>
      </c>
      <c r="C47" s="31">
        <f>SUM(C35:C38)</f>
        <v>0</v>
      </c>
      <c r="D47" s="31">
        <f t="shared" ref="D47:X47" si="6">SUM(D35:D38)</f>
        <v>0</v>
      </c>
      <c r="E47" s="31">
        <f t="shared" si="6"/>
        <v>0</v>
      </c>
      <c r="F47" s="31">
        <f t="shared" si="6"/>
        <v>0</v>
      </c>
      <c r="G47" s="31">
        <f t="shared" si="6"/>
        <v>0</v>
      </c>
      <c r="H47" s="31">
        <f t="shared" si="6"/>
        <v>0</v>
      </c>
      <c r="I47" s="31">
        <f t="shared" si="6"/>
        <v>0</v>
      </c>
      <c r="J47" s="31">
        <f t="shared" si="6"/>
        <v>0</v>
      </c>
      <c r="K47" s="31">
        <f t="shared" si="6"/>
        <v>0</v>
      </c>
      <c r="L47" s="31">
        <f t="shared" si="6"/>
        <v>0</v>
      </c>
      <c r="M47" s="31">
        <f t="shared" si="6"/>
        <v>0</v>
      </c>
      <c r="N47" s="31">
        <f t="shared" si="6"/>
        <v>0</v>
      </c>
      <c r="O47" s="31">
        <f t="shared" si="6"/>
        <v>0</v>
      </c>
      <c r="P47" s="31">
        <f t="shared" si="6"/>
        <v>0</v>
      </c>
      <c r="Q47" s="31">
        <f t="shared" si="6"/>
        <v>0</v>
      </c>
      <c r="R47" s="31">
        <f t="shared" si="6"/>
        <v>0</v>
      </c>
      <c r="S47" s="31">
        <f t="shared" si="6"/>
        <v>0</v>
      </c>
      <c r="T47" s="31">
        <f t="shared" si="6"/>
        <v>0</v>
      </c>
      <c r="U47" s="31">
        <f t="shared" si="6"/>
        <v>0</v>
      </c>
      <c r="V47" s="31">
        <f t="shared" si="6"/>
        <v>0</v>
      </c>
      <c r="W47" s="31">
        <f t="shared" si="6"/>
        <v>0</v>
      </c>
      <c r="X47" s="31">
        <f t="shared" si="6"/>
        <v>0</v>
      </c>
      <c r="Y47" s="15"/>
    </row>
    <row r="48" spans="1:25" x14ac:dyDescent="0.15">
      <c r="A48" s="3"/>
      <c r="B48" s="4" t="s">
        <v>17</v>
      </c>
      <c r="C48" s="33">
        <f>SUM(A47*C47)/1000</f>
        <v>0</v>
      </c>
      <c r="D48" s="33">
        <f>+(A47*D47)/1000</f>
        <v>0</v>
      </c>
      <c r="E48" s="33">
        <f>+(A47*E47)/1000</f>
        <v>0</v>
      </c>
      <c r="F48" s="33">
        <f>+(A47*F47)/1000</f>
        <v>0</v>
      </c>
      <c r="G48" s="33">
        <f>+(A47*G47)/1000</f>
        <v>0</v>
      </c>
      <c r="H48" s="33">
        <f>+(A47*H47)</f>
        <v>0</v>
      </c>
      <c r="I48" s="33">
        <f>+(A47*I47)/1000</f>
        <v>0</v>
      </c>
      <c r="J48" s="33">
        <f>+(A47*J47)/1000</f>
        <v>0</v>
      </c>
      <c r="K48" s="33">
        <f>+(A47*K47)/1000</f>
        <v>0</v>
      </c>
      <c r="L48" s="33">
        <f>+(A47*L47)/1000</f>
        <v>0</v>
      </c>
      <c r="M48" s="33">
        <f>+(A47*M47)/1000</f>
        <v>0</v>
      </c>
      <c r="N48" s="33">
        <f>+(A47*N47)/1000</f>
        <v>0</v>
      </c>
      <c r="O48" s="33">
        <f>+(A47*O47)/1000</f>
        <v>0</v>
      </c>
      <c r="P48" s="33">
        <f>+(A47*P47)/1000</f>
        <v>0</v>
      </c>
      <c r="Q48" s="33">
        <f>+(A47*Q47)/1000</f>
        <v>0</v>
      </c>
      <c r="R48" s="33">
        <f>+(A47*R47)/1000</f>
        <v>0</v>
      </c>
      <c r="S48" s="33">
        <f>+(A47*S47)/1000</f>
        <v>0</v>
      </c>
      <c r="T48" s="33">
        <f>+(A47*T47)/1000</f>
        <v>0</v>
      </c>
      <c r="U48" s="33">
        <f>+(A47*U47)/1000</f>
        <v>0</v>
      </c>
      <c r="V48" s="33">
        <f>+(A47*V47)/1000</f>
        <v>0</v>
      </c>
      <c r="W48" s="33">
        <f>+(A47*W47)/1000</f>
        <v>0</v>
      </c>
      <c r="X48" s="33">
        <f>+(A47*X47)/1000</f>
        <v>0</v>
      </c>
      <c r="Y48" s="15"/>
    </row>
    <row r="49" spans="1:25" x14ac:dyDescent="0.15">
      <c r="A49" s="1">
        <f>SUM(D32)</f>
        <v>1</v>
      </c>
      <c r="B49" s="4" t="s">
        <v>18</v>
      </c>
      <c r="C49" s="34">
        <f>SUM(C39:C42)</f>
        <v>0</v>
      </c>
      <c r="D49" s="34">
        <f t="shared" ref="D49:X49" si="7">SUM(D39:D42)</f>
        <v>0</v>
      </c>
      <c r="E49" s="34">
        <f t="shared" si="7"/>
        <v>0</v>
      </c>
      <c r="F49" s="34">
        <f t="shared" si="7"/>
        <v>0</v>
      </c>
      <c r="G49" s="34">
        <f t="shared" si="7"/>
        <v>0</v>
      </c>
      <c r="H49" s="34">
        <f t="shared" si="7"/>
        <v>0</v>
      </c>
      <c r="I49" s="34">
        <f t="shared" si="7"/>
        <v>0</v>
      </c>
      <c r="J49" s="34">
        <f t="shared" si="7"/>
        <v>0</v>
      </c>
      <c r="K49" s="34">
        <f t="shared" si="7"/>
        <v>0</v>
      </c>
      <c r="L49" s="34">
        <f t="shared" si="7"/>
        <v>0</v>
      </c>
      <c r="M49" s="34">
        <f t="shared" si="7"/>
        <v>0</v>
      </c>
      <c r="N49" s="34">
        <f t="shared" si="7"/>
        <v>0</v>
      </c>
      <c r="O49" s="34">
        <f t="shared" si="7"/>
        <v>0</v>
      </c>
      <c r="P49" s="34">
        <f t="shared" si="7"/>
        <v>0</v>
      </c>
      <c r="Q49" s="34">
        <f t="shared" si="7"/>
        <v>0</v>
      </c>
      <c r="R49" s="34">
        <f t="shared" si="7"/>
        <v>0</v>
      </c>
      <c r="S49" s="34">
        <f t="shared" si="7"/>
        <v>0</v>
      </c>
      <c r="T49" s="34">
        <f t="shared" si="7"/>
        <v>0</v>
      </c>
      <c r="U49" s="34">
        <f t="shared" si="7"/>
        <v>0</v>
      </c>
      <c r="V49" s="34">
        <f t="shared" si="7"/>
        <v>0</v>
      </c>
      <c r="W49" s="34">
        <f t="shared" si="7"/>
        <v>0</v>
      </c>
      <c r="X49" s="34">
        <f t="shared" si="7"/>
        <v>0</v>
      </c>
      <c r="Y49" s="15"/>
    </row>
    <row r="50" spans="1:25" ht="11.25" thickBot="1" x14ac:dyDescent="0.2">
      <c r="A50" s="5"/>
      <c r="B50" s="6" t="s">
        <v>19</v>
      </c>
      <c r="C50" s="36">
        <f>SUM(A49*C49)/1000</f>
        <v>0</v>
      </c>
      <c r="D50" s="36">
        <f>+(A49*D49)/1000</f>
        <v>0</v>
      </c>
      <c r="E50" s="36">
        <f>+(A49*E49)/1000</f>
        <v>0</v>
      </c>
      <c r="F50" s="36">
        <f>+(A49*F49)/1000</f>
        <v>0</v>
      </c>
      <c r="G50" s="36">
        <f>+(A49*G49)/1000</f>
        <v>0</v>
      </c>
      <c r="H50" s="36">
        <f>+(A49*H49)/1000</f>
        <v>0</v>
      </c>
      <c r="I50" s="36">
        <f>+(A49*I49)/1000</f>
        <v>0</v>
      </c>
      <c r="J50" s="36">
        <f>+(A49*J49)/1000</f>
        <v>0</v>
      </c>
      <c r="K50" s="36">
        <f>+(A49*K49)/1000</f>
        <v>0</v>
      </c>
      <c r="L50" s="36">
        <f>+(A49*L49)/1000</f>
        <v>0</v>
      </c>
      <c r="M50" s="36">
        <f>+(A49*M49)/1000</f>
        <v>0</v>
      </c>
      <c r="N50" s="36">
        <f>+(A49*N49)/1000</f>
        <v>0</v>
      </c>
      <c r="O50" s="36">
        <f>+(A49*O49)/1000</f>
        <v>0</v>
      </c>
      <c r="P50" s="36">
        <f>+(A49*P49)/1000</f>
        <v>0</v>
      </c>
      <c r="Q50" s="36">
        <f>+(A49*Q49)/1000</f>
        <v>0</v>
      </c>
      <c r="R50" s="36">
        <f>+(A49*R49)/1000</f>
        <v>0</v>
      </c>
      <c r="S50" s="36">
        <f>+(A49*S49)/1000</f>
        <v>0</v>
      </c>
      <c r="T50" s="36">
        <f>+(A49*T49)/1000</f>
        <v>0</v>
      </c>
      <c r="U50" s="36">
        <f>+(A49*U49)/1000</f>
        <v>0</v>
      </c>
      <c r="V50" s="37">
        <f>+(A49*V49)/1000</f>
        <v>0</v>
      </c>
      <c r="W50" s="37">
        <f>+(A49*W49)/1000</f>
        <v>0</v>
      </c>
      <c r="X50" s="37">
        <f>+(A49*X49)/1000</f>
        <v>0</v>
      </c>
      <c r="Y50" s="15"/>
    </row>
    <row r="51" spans="1:25" x14ac:dyDescent="0.15">
      <c r="A51" s="116" t="s">
        <v>8</v>
      </c>
      <c r="B51" s="117"/>
      <c r="C51" s="38">
        <f>+C50+C48</f>
        <v>0</v>
      </c>
      <c r="D51" s="38">
        <f t="shared" ref="D51:X51" si="8">+D50+D48</f>
        <v>0</v>
      </c>
      <c r="E51" s="38">
        <f t="shared" si="8"/>
        <v>0</v>
      </c>
      <c r="F51" s="38">
        <f t="shared" si="8"/>
        <v>0</v>
      </c>
      <c r="G51" s="38">
        <f t="shared" si="8"/>
        <v>0</v>
      </c>
      <c r="H51" s="38">
        <f t="shared" si="8"/>
        <v>0</v>
      </c>
      <c r="I51" s="38">
        <f t="shared" si="8"/>
        <v>0</v>
      </c>
      <c r="J51" s="38">
        <f t="shared" si="8"/>
        <v>0</v>
      </c>
      <c r="K51" s="38">
        <f t="shared" si="8"/>
        <v>0</v>
      </c>
      <c r="L51" s="38">
        <f t="shared" si="8"/>
        <v>0</v>
      </c>
      <c r="M51" s="38">
        <f t="shared" si="8"/>
        <v>0</v>
      </c>
      <c r="N51" s="38">
        <f t="shared" si="8"/>
        <v>0</v>
      </c>
      <c r="O51" s="38">
        <f t="shared" si="8"/>
        <v>0</v>
      </c>
      <c r="P51" s="38">
        <f t="shared" si="8"/>
        <v>0</v>
      </c>
      <c r="Q51" s="38">
        <f t="shared" si="8"/>
        <v>0</v>
      </c>
      <c r="R51" s="38">
        <f t="shared" si="8"/>
        <v>0</v>
      </c>
      <c r="S51" s="38">
        <f t="shared" si="8"/>
        <v>0</v>
      </c>
      <c r="T51" s="38">
        <f t="shared" si="8"/>
        <v>0</v>
      </c>
      <c r="U51" s="38">
        <f t="shared" si="8"/>
        <v>0</v>
      </c>
      <c r="V51" s="39">
        <f t="shared" si="8"/>
        <v>0</v>
      </c>
      <c r="W51" s="39">
        <f t="shared" si="8"/>
        <v>0</v>
      </c>
      <c r="X51" s="39">
        <f t="shared" si="8"/>
        <v>0</v>
      </c>
      <c r="Y51" s="15"/>
    </row>
    <row r="52" spans="1:25" x14ac:dyDescent="0.15">
      <c r="A52" s="109" t="s">
        <v>9</v>
      </c>
      <c r="B52" s="111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1"/>
      <c r="W52" s="41"/>
      <c r="X52" s="41"/>
      <c r="Y52" s="15"/>
    </row>
    <row r="53" spans="1:25" x14ac:dyDescent="0.15">
      <c r="A53" s="7">
        <f>SUM(A47)</f>
        <v>1</v>
      </c>
      <c r="B53" s="8" t="s">
        <v>10</v>
      </c>
      <c r="C53" s="42">
        <f>SUM(C48*C52)</f>
        <v>0</v>
      </c>
      <c r="D53" s="42">
        <f>SUM(D48*D52)</f>
        <v>0</v>
      </c>
      <c r="E53" s="42">
        <f t="shared" ref="E53:X53" si="9">SUM(E48*E52)</f>
        <v>0</v>
      </c>
      <c r="F53" s="42">
        <f t="shared" si="9"/>
        <v>0</v>
      </c>
      <c r="G53" s="42">
        <f t="shared" si="9"/>
        <v>0</v>
      </c>
      <c r="H53" s="42">
        <f t="shared" si="9"/>
        <v>0</v>
      </c>
      <c r="I53" s="42">
        <f t="shared" si="9"/>
        <v>0</v>
      </c>
      <c r="J53" s="42">
        <f t="shared" si="9"/>
        <v>0</v>
      </c>
      <c r="K53" s="42">
        <f t="shared" si="9"/>
        <v>0</v>
      </c>
      <c r="L53" s="42">
        <f t="shared" si="9"/>
        <v>0</v>
      </c>
      <c r="M53" s="42">
        <f t="shared" si="9"/>
        <v>0</v>
      </c>
      <c r="N53" s="42">
        <f t="shared" si="9"/>
        <v>0</v>
      </c>
      <c r="O53" s="42">
        <f t="shared" si="9"/>
        <v>0</v>
      </c>
      <c r="P53" s="42">
        <f t="shared" si="9"/>
        <v>0</v>
      </c>
      <c r="Q53" s="42">
        <f t="shared" si="9"/>
        <v>0</v>
      </c>
      <c r="R53" s="42">
        <f t="shared" si="9"/>
        <v>0</v>
      </c>
      <c r="S53" s="42">
        <f t="shared" si="9"/>
        <v>0</v>
      </c>
      <c r="T53" s="42">
        <f t="shared" si="9"/>
        <v>0</v>
      </c>
      <c r="U53" s="42">
        <f t="shared" si="9"/>
        <v>0</v>
      </c>
      <c r="V53" s="42">
        <f t="shared" si="9"/>
        <v>0</v>
      </c>
      <c r="W53" s="42">
        <f t="shared" si="9"/>
        <v>0</v>
      </c>
      <c r="X53" s="42">
        <f t="shared" si="9"/>
        <v>0</v>
      </c>
      <c r="Y53" s="43">
        <f>SUM(C53:X53)</f>
        <v>0</v>
      </c>
    </row>
    <row r="54" spans="1:25" x14ac:dyDescent="0.15">
      <c r="A54" s="7">
        <f>SUM(A49)</f>
        <v>1</v>
      </c>
      <c r="B54" s="8" t="s">
        <v>10</v>
      </c>
      <c r="C54" s="42">
        <f>SUM(C50*C52)</f>
        <v>0</v>
      </c>
      <c r="D54" s="42">
        <f>SUM(D50*D52)</f>
        <v>0</v>
      </c>
      <c r="E54" s="42">
        <f t="shared" ref="E54:X54" si="10">SUM(E50*E52)</f>
        <v>0</v>
      </c>
      <c r="F54" s="42">
        <f t="shared" si="10"/>
        <v>0</v>
      </c>
      <c r="G54" s="42">
        <f t="shared" si="10"/>
        <v>0</v>
      </c>
      <c r="H54" s="42">
        <f t="shared" si="10"/>
        <v>0</v>
      </c>
      <c r="I54" s="42">
        <f t="shared" si="10"/>
        <v>0</v>
      </c>
      <c r="J54" s="42">
        <f t="shared" si="10"/>
        <v>0</v>
      </c>
      <c r="K54" s="42">
        <f t="shared" si="10"/>
        <v>0</v>
      </c>
      <c r="L54" s="42">
        <f t="shared" si="10"/>
        <v>0</v>
      </c>
      <c r="M54" s="42">
        <f t="shared" si="10"/>
        <v>0</v>
      </c>
      <c r="N54" s="42">
        <f t="shared" si="10"/>
        <v>0</v>
      </c>
      <c r="O54" s="42">
        <f t="shared" si="10"/>
        <v>0</v>
      </c>
      <c r="P54" s="42">
        <f t="shared" si="10"/>
        <v>0</v>
      </c>
      <c r="Q54" s="42">
        <f t="shared" si="10"/>
        <v>0</v>
      </c>
      <c r="R54" s="42">
        <f t="shared" si="10"/>
        <v>0</v>
      </c>
      <c r="S54" s="42">
        <f t="shared" si="10"/>
        <v>0</v>
      </c>
      <c r="T54" s="42">
        <f t="shared" si="10"/>
        <v>0</v>
      </c>
      <c r="U54" s="42">
        <f t="shared" si="10"/>
        <v>0</v>
      </c>
      <c r="V54" s="42">
        <f t="shared" si="10"/>
        <v>0</v>
      </c>
      <c r="W54" s="42">
        <f t="shared" si="10"/>
        <v>0</v>
      </c>
      <c r="X54" s="42">
        <f t="shared" si="10"/>
        <v>0</v>
      </c>
      <c r="Y54" s="43">
        <f>SUM(C54:X54)</f>
        <v>0</v>
      </c>
    </row>
    <row r="55" spans="1:25" x14ac:dyDescent="0.15">
      <c r="A55" s="100" t="s">
        <v>11</v>
      </c>
      <c r="B55" s="101"/>
      <c r="C55" s="44">
        <f>SUM(C53:C54)</f>
        <v>0</v>
      </c>
      <c r="D55" s="44">
        <f t="shared" ref="D55:X55" si="11">+D51*D52</f>
        <v>0</v>
      </c>
      <c r="E55" s="44">
        <f t="shared" si="11"/>
        <v>0</v>
      </c>
      <c r="F55" s="44">
        <f t="shared" si="11"/>
        <v>0</v>
      </c>
      <c r="G55" s="44">
        <f t="shared" si="11"/>
        <v>0</v>
      </c>
      <c r="H55" s="44">
        <f t="shared" si="11"/>
        <v>0</v>
      </c>
      <c r="I55" s="44">
        <f t="shared" si="11"/>
        <v>0</v>
      </c>
      <c r="J55" s="44">
        <f t="shared" si="11"/>
        <v>0</v>
      </c>
      <c r="K55" s="44">
        <f t="shared" si="11"/>
        <v>0</v>
      </c>
      <c r="L55" s="44">
        <f t="shared" si="11"/>
        <v>0</v>
      </c>
      <c r="M55" s="44">
        <f t="shared" si="11"/>
        <v>0</v>
      </c>
      <c r="N55" s="44">
        <f t="shared" si="11"/>
        <v>0</v>
      </c>
      <c r="O55" s="44">
        <f t="shared" si="11"/>
        <v>0</v>
      </c>
      <c r="P55" s="44">
        <f t="shared" si="11"/>
        <v>0</v>
      </c>
      <c r="Q55" s="44">
        <f t="shared" si="11"/>
        <v>0</v>
      </c>
      <c r="R55" s="44">
        <f t="shared" si="11"/>
        <v>0</v>
      </c>
      <c r="S55" s="44">
        <f t="shared" si="11"/>
        <v>0</v>
      </c>
      <c r="T55" s="44">
        <f t="shared" si="11"/>
        <v>0</v>
      </c>
      <c r="U55" s="44">
        <f t="shared" si="11"/>
        <v>0</v>
      </c>
      <c r="V55" s="45">
        <f t="shared" si="11"/>
        <v>0</v>
      </c>
      <c r="W55" s="45">
        <f t="shared" si="11"/>
        <v>0</v>
      </c>
      <c r="X55" s="45">
        <f t="shared" si="11"/>
        <v>0</v>
      </c>
      <c r="Y55" s="43">
        <f>SUM(C55:X55)</f>
        <v>0</v>
      </c>
    </row>
    <row r="56" spans="1:25" x14ac:dyDescent="0.1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7"/>
    </row>
    <row r="57" spans="1:25" x14ac:dyDescent="0.1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7"/>
    </row>
    <row r="58" spans="1:25" x14ac:dyDescent="0.15">
      <c r="A58" s="118" t="s">
        <v>12</v>
      </c>
      <c r="B58" s="118"/>
      <c r="C58" s="50"/>
      <c r="H58" s="118" t="s">
        <v>13</v>
      </c>
      <c r="I58" s="118"/>
      <c r="J58" s="118"/>
      <c r="K58" s="118"/>
      <c r="P58" s="118" t="s">
        <v>14</v>
      </c>
      <c r="Q58" s="118"/>
      <c r="R58" s="118"/>
      <c r="S58" s="118"/>
    </row>
  </sheetData>
  <mergeCells count="30">
    <mergeCell ref="P58:S58"/>
    <mergeCell ref="P32:S32"/>
    <mergeCell ref="A33:B34"/>
    <mergeCell ref="C33:V33"/>
    <mergeCell ref="A35:A38"/>
    <mergeCell ref="A39:A42"/>
    <mergeCell ref="A43:A46"/>
    <mergeCell ref="A51:B51"/>
    <mergeCell ref="A52:B52"/>
    <mergeCell ref="A55:B55"/>
    <mergeCell ref="A58:B58"/>
    <mergeCell ref="H58:K58"/>
    <mergeCell ref="A28:B28"/>
    <mergeCell ref="H28:K28"/>
    <mergeCell ref="P28:S28"/>
    <mergeCell ref="B31:J31"/>
    <mergeCell ref="M31:Q31"/>
    <mergeCell ref="R31:V31"/>
    <mergeCell ref="A25:B25"/>
    <mergeCell ref="B1:J1"/>
    <mergeCell ref="M1:Q1"/>
    <mergeCell ref="R1:V1"/>
    <mergeCell ref="P2:S2"/>
    <mergeCell ref="A3:B4"/>
    <mergeCell ref="C3:V3"/>
    <mergeCell ref="A5:A8"/>
    <mergeCell ref="A9:A12"/>
    <mergeCell ref="A13:A16"/>
    <mergeCell ref="A21:B21"/>
    <mergeCell ref="A22:B2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8"/>
  <sheetViews>
    <sheetView topLeftCell="A19" workbookViewId="0">
      <selection activeCell="Z14" sqref="Z14"/>
    </sheetView>
  </sheetViews>
  <sheetFormatPr defaultRowHeight="10.5" x14ac:dyDescent="0.15"/>
  <cols>
    <col min="1" max="1" width="3.140625" style="9" customWidth="1"/>
    <col min="2" max="2" width="23.5703125" style="9" customWidth="1"/>
    <col min="3" max="3" width="3.85546875" style="9" customWidth="1"/>
    <col min="4" max="4" width="4.42578125" style="9" customWidth="1"/>
    <col min="5" max="5" width="4.140625" style="9" customWidth="1"/>
    <col min="6" max="6" width="3.85546875" style="9" customWidth="1"/>
    <col min="7" max="7" width="4.140625" style="9" customWidth="1"/>
    <col min="8" max="8" width="4.7109375" style="9" customWidth="1"/>
    <col min="9" max="11" width="3.85546875" style="9" customWidth="1"/>
    <col min="12" max="12" width="4.28515625" style="9" customWidth="1"/>
    <col min="13" max="22" width="3.85546875" style="9" customWidth="1"/>
    <col min="23" max="23" width="4.28515625" style="9" customWidth="1"/>
    <col min="24" max="24" width="4.140625" style="9" customWidth="1"/>
    <col min="25" max="256" width="9.140625" style="9"/>
    <col min="257" max="257" width="3.85546875" style="9" customWidth="1"/>
    <col min="258" max="258" width="15.42578125" style="9" customWidth="1"/>
    <col min="259" max="280" width="4.140625" style="9" customWidth="1"/>
    <col min="281" max="512" width="9.140625" style="9"/>
    <col min="513" max="513" width="3.85546875" style="9" customWidth="1"/>
    <col min="514" max="514" width="15.42578125" style="9" customWidth="1"/>
    <col min="515" max="536" width="4.140625" style="9" customWidth="1"/>
    <col min="537" max="768" width="9.140625" style="9"/>
    <col min="769" max="769" width="3.85546875" style="9" customWidth="1"/>
    <col min="770" max="770" width="15.42578125" style="9" customWidth="1"/>
    <col min="771" max="792" width="4.140625" style="9" customWidth="1"/>
    <col min="793" max="1024" width="9.140625" style="9"/>
    <col min="1025" max="1025" width="3.85546875" style="9" customWidth="1"/>
    <col min="1026" max="1026" width="15.42578125" style="9" customWidth="1"/>
    <col min="1027" max="1048" width="4.140625" style="9" customWidth="1"/>
    <col min="1049" max="1280" width="9.140625" style="9"/>
    <col min="1281" max="1281" width="3.85546875" style="9" customWidth="1"/>
    <col min="1282" max="1282" width="15.42578125" style="9" customWidth="1"/>
    <col min="1283" max="1304" width="4.140625" style="9" customWidth="1"/>
    <col min="1305" max="1536" width="9.140625" style="9"/>
    <col min="1537" max="1537" width="3.85546875" style="9" customWidth="1"/>
    <col min="1538" max="1538" width="15.42578125" style="9" customWidth="1"/>
    <col min="1539" max="1560" width="4.140625" style="9" customWidth="1"/>
    <col min="1561" max="1792" width="9.140625" style="9"/>
    <col min="1793" max="1793" width="3.85546875" style="9" customWidth="1"/>
    <col min="1794" max="1794" width="15.42578125" style="9" customWidth="1"/>
    <col min="1795" max="1816" width="4.140625" style="9" customWidth="1"/>
    <col min="1817" max="2048" width="9.140625" style="9"/>
    <col min="2049" max="2049" width="3.85546875" style="9" customWidth="1"/>
    <col min="2050" max="2050" width="15.42578125" style="9" customWidth="1"/>
    <col min="2051" max="2072" width="4.140625" style="9" customWidth="1"/>
    <col min="2073" max="2304" width="9.140625" style="9"/>
    <col min="2305" max="2305" width="3.85546875" style="9" customWidth="1"/>
    <col min="2306" max="2306" width="15.42578125" style="9" customWidth="1"/>
    <col min="2307" max="2328" width="4.140625" style="9" customWidth="1"/>
    <col min="2329" max="2560" width="9.140625" style="9"/>
    <col min="2561" max="2561" width="3.85546875" style="9" customWidth="1"/>
    <col min="2562" max="2562" width="15.42578125" style="9" customWidth="1"/>
    <col min="2563" max="2584" width="4.140625" style="9" customWidth="1"/>
    <col min="2585" max="2816" width="9.140625" style="9"/>
    <col min="2817" max="2817" width="3.85546875" style="9" customWidth="1"/>
    <col min="2818" max="2818" width="15.42578125" style="9" customWidth="1"/>
    <col min="2819" max="2840" width="4.140625" style="9" customWidth="1"/>
    <col min="2841" max="3072" width="9.140625" style="9"/>
    <col min="3073" max="3073" width="3.85546875" style="9" customWidth="1"/>
    <col min="3074" max="3074" width="15.42578125" style="9" customWidth="1"/>
    <col min="3075" max="3096" width="4.140625" style="9" customWidth="1"/>
    <col min="3097" max="3328" width="9.140625" style="9"/>
    <col min="3329" max="3329" width="3.85546875" style="9" customWidth="1"/>
    <col min="3330" max="3330" width="15.42578125" style="9" customWidth="1"/>
    <col min="3331" max="3352" width="4.140625" style="9" customWidth="1"/>
    <col min="3353" max="3584" width="9.140625" style="9"/>
    <col min="3585" max="3585" width="3.85546875" style="9" customWidth="1"/>
    <col min="3586" max="3586" width="15.42578125" style="9" customWidth="1"/>
    <col min="3587" max="3608" width="4.140625" style="9" customWidth="1"/>
    <col min="3609" max="3840" width="9.140625" style="9"/>
    <col min="3841" max="3841" width="3.85546875" style="9" customWidth="1"/>
    <col min="3842" max="3842" width="15.42578125" style="9" customWidth="1"/>
    <col min="3843" max="3864" width="4.140625" style="9" customWidth="1"/>
    <col min="3865" max="4096" width="9.140625" style="9"/>
    <col min="4097" max="4097" width="3.85546875" style="9" customWidth="1"/>
    <col min="4098" max="4098" width="15.42578125" style="9" customWidth="1"/>
    <col min="4099" max="4120" width="4.140625" style="9" customWidth="1"/>
    <col min="4121" max="4352" width="9.140625" style="9"/>
    <col min="4353" max="4353" width="3.85546875" style="9" customWidth="1"/>
    <col min="4354" max="4354" width="15.42578125" style="9" customWidth="1"/>
    <col min="4355" max="4376" width="4.140625" style="9" customWidth="1"/>
    <col min="4377" max="4608" width="9.140625" style="9"/>
    <col min="4609" max="4609" width="3.85546875" style="9" customWidth="1"/>
    <col min="4610" max="4610" width="15.42578125" style="9" customWidth="1"/>
    <col min="4611" max="4632" width="4.140625" style="9" customWidth="1"/>
    <col min="4633" max="4864" width="9.140625" style="9"/>
    <col min="4865" max="4865" width="3.85546875" style="9" customWidth="1"/>
    <col min="4866" max="4866" width="15.42578125" style="9" customWidth="1"/>
    <col min="4867" max="4888" width="4.140625" style="9" customWidth="1"/>
    <col min="4889" max="5120" width="9.140625" style="9"/>
    <col min="5121" max="5121" width="3.85546875" style="9" customWidth="1"/>
    <col min="5122" max="5122" width="15.42578125" style="9" customWidth="1"/>
    <col min="5123" max="5144" width="4.140625" style="9" customWidth="1"/>
    <col min="5145" max="5376" width="9.140625" style="9"/>
    <col min="5377" max="5377" width="3.85546875" style="9" customWidth="1"/>
    <col min="5378" max="5378" width="15.42578125" style="9" customWidth="1"/>
    <col min="5379" max="5400" width="4.140625" style="9" customWidth="1"/>
    <col min="5401" max="5632" width="9.140625" style="9"/>
    <col min="5633" max="5633" width="3.85546875" style="9" customWidth="1"/>
    <col min="5634" max="5634" width="15.42578125" style="9" customWidth="1"/>
    <col min="5635" max="5656" width="4.140625" style="9" customWidth="1"/>
    <col min="5657" max="5888" width="9.140625" style="9"/>
    <col min="5889" max="5889" width="3.85546875" style="9" customWidth="1"/>
    <col min="5890" max="5890" width="15.42578125" style="9" customWidth="1"/>
    <col min="5891" max="5912" width="4.140625" style="9" customWidth="1"/>
    <col min="5913" max="6144" width="9.140625" style="9"/>
    <col min="6145" max="6145" width="3.85546875" style="9" customWidth="1"/>
    <col min="6146" max="6146" width="15.42578125" style="9" customWidth="1"/>
    <col min="6147" max="6168" width="4.140625" style="9" customWidth="1"/>
    <col min="6169" max="6400" width="9.140625" style="9"/>
    <col min="6401" max="6401" width="3.85546875" style="9" customWidth="1"/>
    <col min="6402" max="6402" width="15.42578125" style="9" customWidth="1"/>
    <col min="6403" max="6424" width="4.140625" style="9" customWidth="1"/>
    <col min="6425" max="6656" width="9.140625" style="9"/>
    <col min="6657" max="6657" width="3.85546875" style="9" customWidth="1"/>
    <col min="6658" max="6658" width="15.42578125" style="9" customWidth="1"/>
    <col min="6659" max="6680" width="4.140625" style="9" customWidth="1"/>
    <col min="6681" max="6912" width="9.140625" style="9"/>
    <col min="6913" max="6913" width="3.85546875" style="9" customWidth="1"/>
    <col min="6914" max="6914" width="15.42578125" style="9" customWidth="1"/>
    <col min="6915" max="6936" width="4.140625" style="9" customWidth="1"/>
    <col min="6937" max="7168" width="9.140625" style="9"/>
    <col min="7169" max="7169" width="3.85546875" style="9" customWidth="1"/>
    <col min="7170" max="7170" width="15.42578125" style="9" customWidth="1"/>
    <col min="7171" max="7192" width="4.140625" style="9" customWidth="1"/>
    <col min="7193" max="7424" width="9.140625" style="9"/>
    <col min="7425" max="7425" width="3.85546875" style="9" customWidth="1"/>
    <col min="7426" max="7426" width="15.42578125" style="9" customWidth="1"/>
    <col min="7427" max="7448" width="4.140625" style="9" customWidth="1"/>
    <col min="7449" max="7680" width="9.140625" style="9"/>
    <col min="7681" max="7681" width="3.85546875" style="9" customWidth="1"/>
    <col min="7682" max="7682" width="15.42578125" style="9" customWidth="1"/>
    <col min="7683" max="7704" width="4.140625" style="9" customWidth="1"/>
    <col min="7705" max="7936" width="9.140625" style="9"/>
    <col min="7937" max="7937" width="3.85546875" style="9" customWidth="1"/>
    <col min="7938" max="7938" width="15.42578125" style="9" customWidth="1"/>
    <col min="7939" max="7960" width="4.140625" style="9" customWidth="1"/>
    <col min="7961" max="8192" width="9.140625" style="9"/>
    <col min="8193" max="8193" width="3.85546875" style="9" customWidth="1"/>
    <col min="8194" max="8194" width="15.42578125" style="9" customWidth="1"/>
    <col min="8195" max="8216" width="4.140625" style="9" customWidth="1"/>
    <col min="8217" max="8448" width="9.140625" style="9"/>
    <col min="8449" max="8449" width="3.85546875" style="9" customWidth="1"/>
    <col min="8450" max="8450" width="15.42578125" style="9" customWidth="1"/>
    <col min="8451" max="8472" width="4.140625" style="9" customWidth="1"/>
    <col min="8473" max="8704" width="9.140625" style="9"/>
    <col min="8705" max="8705" width="3.85546875" style="9" customWidth="1"/>
    <col min="8706" max="8706" width="15.42578125" style="9" customWidth="1"/>
    <col min="8707" max="8728" width="4.140625" style="9" customWidth="1"/>
    <col min="8729" max="8960" width="9.140625" style="9"/>
    <col min="8961" max="8961" width="3.85546875" style="9" customWidth="1"/>
    <col min="8962" max="8962" width="15.42578125" style="9" customWidth="1"/>
    <col min="8963" max="8984" width="4.140625" style="9" customWidth="1"/>
    <col min="8985" max="9216" width="9.140625" style="9"/>
    <col min="9217" max="9217" width="3.85546875" style="9" customWidth="1"/>
    <col min="9218" max="9218" width="15.42578125" style="9" customWidth="1"/>
    <col min="9219" max="9240" width="4.140625" style="9" customWidth="1"/>
    <col min="9241" max="9472" width="9.140625" style="9"/>
    <col min="9473" max="9473" width="3.85546875" style="9" customWidth="1"/>
    <col min="9474" max="9474" width="15.42578125" style="9" customWidth="1"/>
    <col min="9475" max="9496" width="4.140625" style="9" customWidth="1"/>
    <col min="9497" max="9728" width="9.140625" style="9"/>
    <col min="9729" max="9729" width="3.85546875" style="9" customWidth="1"/>
    <col min="9730" max="9730" width="15.42578125" style="9" customWidth="1"/>
    <col min="9731" max="9752" width="4.140625" style="9" customWidth="1"/>
    <col min="9753" max="9984" width="9.140625" style="9"/>
    <col min="9985" max="9985" width="3.85546875" style="9" customWidth="1"/>
    <col min="9986" max="9986" width="15.42578125" style="9" customWidth="1"/>
    <col min="9987" max="10008" width="4.140625" style="9" customWidth="1"/>
    <col min="10009" max="10240" width="9.140625" style="9"/>
    <col min="10241" max="10241" width="3.85546875" style="9" customWidth="1"/>
    <col min="10242" max="10242" width="15.42578125" style="9" customWidth="1"/>
    <col min="10243" max="10264" width="4.140625" style="9" customWidth="1"/>
    <col min="10265" max="10496" width="9.140625" style="9"/>
    <col min="10497" max="10497" width="3.85546875" style="9" customWidth="1"/>
    <col min="10498" max="10498" width="15.42578125" style="9" customWidth="1"/>
    <col min="10499" max="10520" width="4.140625" style="9" customWidth="1"/>
    <col min="10521" max="10752" width="9.140625" style="9"/>
    <col min="10753" max="10753" width="3.85546875" style="9" customWidth="1"/>
    <col min="10754" max="10754" width="15.42578125" style="9" customWidth="1"/>
    <col min="10755" max="10776" width="4.140625" style="9" customWidth="1"/>
    <col min="10777" max="11008" width="9.140625" style="9"/>
    <col min="11009" max="11009" width="3.85546875" style="9" customWidth="1"/>
    <col min="11010" max="11010" width="15.42578125" style="9" customWidth="1"/>
    <col min="11011" max="11032" width="4.140625" style="9" customWidth="1"/>
    <col min="11033" max="11264" width="9.140625" style="9"/>
    <col min="11265" max="11265" width="3.85546875" style="9" customWidth="1"/>
    <col min="11266" max="11266" width="15.42578125" style="9" customWidth="1"/>
    <col min="11267" max="11288" width="4.140625" style="9" customWidth="1"/>
    <col min="11289" max="11520" width="9.140625" style="9"/>
    <col min="11521" max="11521" width="3.85546875" style="9" customWidth="1"/>
    <col min="11522" max="11522" width="15.42578125" style="9" customWidth="1"/>
    <col min="11523" max="11544" width="4.140625" style="9" customWidth="1"/>
    <col min="11545" max="11776" width="9.140625" style="9"/>
    <col min="11777" max="11777" width="3.85546875" style="9" customWidth="1"/>
    <col min="11778" max="11778" width="15.42578125" style="9" customWidth="1"/>
    <col min="11779" max="11800" width="4.140625" style="9" customWidth="1"/>
    <col min="11801" max="12032" width="9.140625" style="9"/>
    <col min="12033" max="12033" width="3.85546875" style="9" customWidth="1"/>
    <col min="12034" max="12034" width="15.42578125" style="9" customWidth="1"/>
    <col min="12035" max="12056" width="4.140625" style="9" customWidth="1"/>
    <col min="12057" max="12288" width="9.140625" style="9"/>
    <col min="12289" max="12289" width="3.85546875" style="9" customWidth="1"/>
    <col min="12290" max="12290" width="15.42578125" style="9" customWidth="1"/>
    <col min="12291" max="12312" width="4.140625" style="9" customWidth="1"/>
    <col min="12313" max="12544" width="9.140625" style="9"/>
    <col min="12545" max="12545" width="3.85546875" style="9" customWidth="1"/>
    <col min="12546" max="12546" width="15.42578125" style="9" customWidth="1"/>
    <col min="12547" max="12568" width="4.140625" style="9" customWidth="1"/>
    <col min="12569" max="12800" width="9.140625" style="9"/>
    <col min="12801" max="12801" width="3.85546875" style="9" customWidth="1"/>
    <col min="12802" max="12802" width="15.42578125" style="9" customWidth="1"/>
    <col min="12803" max="12824" width="4.140625" style="9" customWidth="1"/>
    <col min="12825" max="13056" width="9.140625" style="9"/>
    <col min="13057" max="13057" width="3.85546875" style="9" customWidth="1"/>
    <col min="13058" max="13058" width="15.42578125" style="9" customWidth="1"/>
    <col min="13059" max="13080" width="4.140625" style="9" customWidth="1"/>
    <col min="13081" max="13312" width="9.140625" style="9"/>
    <col min="13313" max="13313" width="3.85546875" style="9" customWidth="1"/>
    <col min="13314" max="13314" width="15.42578125" style="9" customWidth="1"/>
    <col min="13315" max="13336" width="4.140625" style="9" customWidth="1"/>
    <col min="13337" max="13568" width="9.140625" style="9"/>
    <col min="13569" max="13569" width="3.85546875" style="9" customWidth="1"/>
    <col min="13570" max="13570" width="15.42578125" style="9" customWidth="1"/>
    <col min="13571" max="13592" width="4.140625" style="9" customWidth="1"/>
    <col min="13593" max="13824" width="9.140625" style="9"/>
    <col min="13825" max="13825" width="3.85546875" style="9" customWidth="1"/>
    <col min="13826" max="13826" width="15.42578125" style="9" customWidth="1"/>
    <col min="13827" max="13848" width="4.140625" style="9" customWidth="1"/>
    <col min="13849" max="14080" width="9.140625" style="9"/>
    <col min="14081" max="14081" width="3.85546875" style="9" customWidth="1"/>
    <col min="14082" max="14082" width="15.42578125" style="9" customWidth="1"/>
    <col min="14083" max="14104" width="4.140625" style="9" customWidth="1"/>
    <col min="14105" max="14336" width="9.140625" style="9"/>
    <col min="14337" max="14337" width="3.85546875" style="9" customWidth="1"/>
    <col min="14338" max="14338" width="15.42578125" style="9" customWidth="1"/>
    <col min="14339" max="14360" width="4.140625" style="9" customWidth="1"/>
    <col min="14361" max="14592" width="9.140625" style="9"/>
    <col min="14593" max="14593" width="3.85546875" style="9" customWidth="1"/>
    <col min="14594" max="14594" width="15.42578125" style="9" customWidth="1"/>
    <col min="14595" max="14616" width="4.140625" style="9" customWidth="1"/>
    <col min="14617" max="14848" width="9.140625" style="9"/>
    <col min="14849" max="14849" width="3.85546875" style="9" customWidth="1"/>
    <col min="14850" max="14850" width="15.42578125" style="9" customWidth="1"/>
    <col min="14851" max="14872" width="4.140625" style="9" customWidth="1"/>
    <col min="14873" max="15104" width="9.140625" style="9"/>
    <col min="15105" max="15105" width="3.85546875" style="9" customWidth="1"/>
    <col min="15106" max="15106" width="15.42578125" style="9" customWidth="1"/>
    <col min="15107" max="15128" width="4.140625" style="9" customWidth="1"/>
    <col min="15129" max="15360" width="9.140625" style="9"/>
    <col min="15361" max="15361" width="3.85546875" style="9" customWidth="1"/>
    <col min="15362" max="15362" width="15.42578125" style="9" customWidth="1"/>
    <col min="15363" max="15384" width="4.140625" style="9" customWidth="1"/>
    <col min="15385" max="15616" width="9.140625" style="9"/>
    <col min="15617" max="15617" width="3.85546875" style="9" customWidth="1"/>
    <col min="15618" max="15618" width="15.42578125" style="9" customWidth="1"/>
    <col min="15619" max="15640" width="4.140625" style="9" customWidth="1"/>
    <col min="15641" max="15872" width="9.140625" style="9"/>
    <col min="15873" max="15873" width="3.85546875" style="9" customWidth="1"/>
    <col min="15874" max="15874" width="15.42578125" style="9" customWidth="1"/>
    <col min="15875" max="15896" width="4.140625" style="9" customWidth="1"/>
    <col min="15897" max="16128" width="9.140625" style="9"/>
    <col min="16129" max="16129" width="3.85546875" style="9" customWidth="1"/>
    <col min="16130" max="16130" width="15.42578125" style="9" customWidth="1"/>
    <col min="16131" max="16152" width="4.140625" style="9" customWidth="1"/>
    <col min="16153" max="16384" width="9.140625" style="9"/>
  </cols>
  <sheetData>
    <row r="1" spans="1:25" x14ac:dyDescent="0.15">
      <c r="B1" s="102" t="s">
        <v>0</v>
      </c>
      <c r="C1" s="102"/>
      <c r="D1" s="102"/>
      <c r="E1" s="102"/>
      <c r="F1" s="102"/>
      <c r="G1" s="102"/>
      <c r="H1" s="102"/>
      <c r="I1" s="102"/>
      <c r="J1" s="102"/>
      <c r="L1" s="10"/>
      <c r="M1" s="103" t="s">
        <v>1</v>
      </c>
      <c r="N1" s="103"/>
      <c r="O1" s="103"/>
      <c r="P1" s="103"/>
      <c r="Q1" s="103"/>
      <c r="R1" s="103" t="s">
        <v>2</v>
      </c>
      <c r="S1" s="103"/>
      <c r="T1" s="103"/>
      <c r="U1" s="103"/>
      <c r="V1" s="103"/>
    </row>
    <row r="2" spans="1:25" x14ac:dyDescent="0.15">
      <c r="B2" s="11" t="s">
        <v>3</v>
      </c>
      <c r="C2" s="12">
        <v>1</v>
      </c>
      <c r="D2" s="12">
        <v>1</v>
      </c>
      <c r="E2" s="13"/>
      <c r="F2" s="13"/>
      <c r="G2" s="13"/>
      <c r="H2" s="13"/>
      <c r="I2" s="13"/>
      <c r="J2" s="13"/>
      <c r="P2" s="104">
        <v>43038</v>
      </c>
      <c r="Q2" s="104"/>
      <c r="R2" s="104"/>
      <c r="S2" s="104"/>
      <c r="T2" s="13"/>
      <c r="U2" s="13"/>
      <c r="V2" s="13"/>
    </row>
    <row r="3" spans="1:25" x14ac:dyDescent="0.15">
      <c r="A3" s="105"/>
      <c r="B3" s="106"/>
      <c r="C3" s="109" t="s">
        <v>4</v>
      </c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1"/>
      <c r="W3" s="14"/>
      <c r="X3" s="14"/>
      <c r="Y3" s="15"/>
    </row>
    <row r="4" spans="1:25" ht="58.5" thickBot="1" x14ac:dyDescent="0.2">
      <c r="A4" s="107"/>
      <c r="B4" s="108"/>
      <c r="C4" s="16" t="s">
        <v>46</v>
      </c>
      <c r="D4" s="17" t="s">
        <v>60</v>
      </c>
      <c r="E4" s="18" t="s">
        <v>51</v>
      </c>
      <c r="F4" s="18" t="s">
        <v>54</v>
      </c>
      <c r="G4" s="18" t="s">
        <v>77</v>
      </c>
      <c r="H4" s="18" t="s">
        <v>73</v>
      </c>
      <c r="I4" s="19" t="s">
        <v>66</v>
      </c>
      <c r="J4" s="18" t="s">
        <v>48</v>
      </c>
      <c r="K4" s="18" t="s">
        <v>55</v>
      </c>
      <c r="L4" s="18" t="s">
        <v>153</v>
      </c>
      <c r="M4" s="18" t="s">
        <v>42</v>
      </c>
      <c r="N4" s="19" t="s">
        <v>43</v>
      </c>
      <c r="O4" s="18" t="s">
        <v>98</v>
      </c>
      <c r="P4" s="18" t="s">
        <v>97</v>
      </c>
      <c r="Q4" s="18" t="s">
        <v>59</v>
      </c>
      <c r="R4" s="18" t="s">
        <v>122</v>
      </c>
      <c r="S4" s="18" t="s">
        <v>47</v>
      </c>
      <c r="T4" s="18" t="s">
        <v>44</v>
      </c>
      <c r="U4" s="19" t="s">
        <v>58</v>
      </c>
      <c r="V4" s="20" t="s">
        <v>70</v>
      </c>
      <c r="W4" s="17"/>
      <c r="X4" s="17"/>
      <c r="Y4" s="15"/>
    </row>
    <row r="5" spans="1:25" ht="11.25" customHeight="1" x14ac:dyDescent="0.15">
      <c r="A5" s="112" t="s">
        <v>5</v>
      </c>
      <c r="B5" s="21" t="s">
        <v>88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>
        <v>60</v>
      </c>
      <c r="R5" s="22">
        <v>60</v>
      </c>
      <c r="S5" s="22"/>
      <c r="T5" s="22"/>
      <c r="U5" s="22"/>
      <c r="V5" s="23"/>
      <c r="W5" s="23"/>
      <c r="X5" s="23"/>
      <c r="Y5" s="15"/>
    </row>
    <row r="6" spans="1:25" x14ac:dyDescent="0.15">
      <c r="A6" s="113"/>
      <c r="B6" s="24" t="s">
        <v>152</v>
      </c>
      <c r="C6" s="25"/>
      <c r="D6" s="25"/>
      <c r="E6" s="25"/>
      <c r="F6" s="25"/>
      <c r="G6" s="25">
        <v>1</v>
      </c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6"/>
      <c r="W6" s="26"/>
      <c r="X6" s="26"/>
      <c r="Y6" s="15"/>
    </row>
    <row r="7" spans="1:25" x14ac:dyDescent="0.15">
      <c r="A7" s="113"/>
      <c r="B7" s="24" t="s">
        <v>159</v>
      </c>
      <c r="C7" s="25"/>
      <c r="D7" s="25"/>
      <c r="E7" s="25">
        <v>7</v>
      </c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6">
        <v>25</v>
      </c>
      <c r="W7" s="26"/>
      <c r="X7" s="26"/>
      <c r="Y7" s="15"/>
    </row>
    <row r="8" spans="1:25" ht="11.25" thickBot="1" x14ac:dyDescent="0.2">
      <c r="A8" s="114"/>
      <c r="B8" s="27" t="s">
        <v>46</v>
      </c>
      <c r="C8" s="28">
        <v>40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9"/>
      <c r="W8" s="29"/>
      <c r="X8" s="29"/>
      <c r="Y8" s="15"/>
    </row>
    <row r="9" spans="1:25" ht="11.25" customHeight="1" x14ac:dyDescent="0.15">
      <c r="A9" s="112" t="s">
        <v>6</v>
      </c>
      <c r="B9" s="21" t="s">
        <v>52</v>
      </c>
      <c r="C9" s="22"/>
      <c r="D9" s="22"/>
      <c r="E9" s="22"/>
      <c r="F9" s="22"/>
      <c r="G9" s="22"/>
      <c r="H9" s="22"/>
      <c r="I9" s="22">
        <v>35</v>
      </c>
      <c r="J9" s="22"/>
      <c r="K9" s="22"/>
      <c r="L9" s="22"/>
      <c r="M9" s="22"/>
      <c r="N9" s="22"/>
      <c r="O9" s="22">
        <v>40</v>
      </c>
      <c r="P9" s="22"/>
      <c r="Q9" s="22"/>
      <c r="R9" s="22"/>
      <c r="S9" s="22"/>
      <c r="T9" s="22"/>
      <c r="U9" s="22"/>
      <c r="V9" s="23"/>
      <c r="W9" s="23"/>
      <c r="X9" s="23"/>
      <c r="Y9" s="15"/>
    </row>
    <row r="10" spans="1:25" x14ac:dyDescent="0.15">
      <c r="A10" s="113"/>
      <c r="B10" s="30" t="s">
        <v>148</v>
      </c>
      <c r="C10" s="25"/>
      <c r="D10" s="25"/>
      <c r="E10" s="25"/>
      <c r="F10" s="25">
        <v>15</v>
      </c>
      <c r="G10" s="25"/>
      <c r="H10" s="25"/>
      <c r="I10" s="25"/>
      <c r="J10" s="25">
        <v>30</v>
      </c>
      <c r="K10" s="25"/>
      <c r="L10" s="25"/>
      <c r="M10" s="25"/>
      <c r="N10" s="25"/>
      <c r="O10" s="25"/>
      <c r="P10" s="25"/>
      <c r="Q10" s="25"/>
      <c r="R10" s="25"/>
      <c r="S10" s="25">
        <v>5</v>
      </c>
      <c r="T10" s="25">
        <v>50</v>
      </c>
      <c r="U10" s="25"/>
      <c r="V10" s="26"/>
      <c r="W10" s="26"/>
      <c r="X10" s="26"/>
      <c r="Y10" s="15"/>
    </row>
    <row r="11" spans="1:25" x14ac:dyDescent="0.15">
      <c r="A11" s="113"/>
      <c r="B11" s="30" t="s">
        <v>149</v>
      </c>
      <c r="C11" s="25"/>
      <c r="D11" s="25"/>
      <c r="E11" s="25"/>
      <c r="F11" s="25"/>
      <c r="G11" s="25"/>
      <c r="H11" s="25">
        <v>20</v>
      </c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6"/>
      <c r="W11" s="26"/>
      <c r="X11" s="26"/>
      <c r="Y11" s="15"/>
    </row>
    <row r="12" spans="1:25" ht="11.25" thickBot="1" x14ac:dyDescent="0.2">
      <c r="A12" s="114"/>
      <c r="B12" s="27" t="s">
        <v>46</v>
      </c>
      <c r="C12" s="28">
        <v>40</v>
      </c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9"/>
      <c r="W12" s="29"/>
      <c r="X12" s="29"/>
      <c r="Y12" s="15"/>
    </row>
    <row r="13" spans="1:25" ht="11.25" customHeight="1" x14ac:dyDescent="0.15">
      <c r="A13" s="112" t="s">
        <v>7</v>
      </c>
      <c r="B13" s="21" t="s">
        <v>150</v>
      </c>
      <c r="C13" s="22"/>
      <c r="D13" s="22"/>
      <c r="E13" s="22"/>
      <c r="F13" s="22"/>
      <c r="G13" s="22"/>
      <c r="H13" s="22"/>
      <c r="I13" s="22">
        <v>30</v>
      </c>
      <c r="J13" s="22"/>
      <c r="K13" s="22"/>
      <c r="L13" s="22"/>
      <c r="M13" s="22"/>
      <c r="N13" s="22"/>
      <c r="O13" s="22"/>
      <c r="P13" s="22">
        <v>30</v>
      </c>
      <c r="Q13" s="22"/>
      <c r="R13" s="22"/>
      <c r="S13" s="22"/>
      <c r="T13" s="22"/>
      <c r="U13" s="22"/>
      <c r="V13" s="23"/>
      <c r="W13" s="23"/>
      <c r="X13" s="23"/>
      <c r="Y13" s="15"/>
    </row>
    <row r="14" spans="1:25" x14ac:dyDescent="0.15">
      <c r="A14" s="113"/>
      <c r="B14" s="24" t="s">
        <v>151</v>
      </c>
      <c r="C14" s="25"/>
      <c r="D14" s="25">
        <v>7</v>
      </c>
      <c r="E14" s="25"/>
      <c r="F14" s="25"/>
      <c r="G14" s="25"/>
      <c r="H14" s="25"/>
      <c r="I14" s="25"/>
      <c r="J14" s="25">
        <v>30</v>
      </c>
      <c r="K14" s="25">
        <v>10</v>
      </c>
      <c r="L14" s="25">
        <v>20</v>
      </c>
      <c r="M14" s="25">
        <v>25</v>
      </c>
      <c r="N14" s="25">
        <v>5</v>
      </c>
      <c r="O14" s="25">
        <v>5</v>
      </c>
      <c r="P14" s="25">
        <v>3</v>
      </c>
      <c r="Q14" s="25"/>
      <c r="R14" s="25"/>
      <c r="S14" s="25"/>
      <c r="T14" s="25"/>
      <c r="U14" s="25"/>
      <c r="V14" s="26"/>
      <c r="W14" s="26"/>
      <c r="X14" s="26"/>
      <c r="Y14" s="15"/>
    </row>
    <row r="15" spans="1:25" x14ac:dyDescent="0.15">
      <c r="A15" s="113"/>
      <c r="B15" s="24" t="s">
        <v>62</v>
      </c>
      <c r="C15" s="25"/>
      <c r="D15" s="25"/>
      <c r="E15" s="25">
        <v>7</v>
      </c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6"/>
      <c r="W15" s="26"/>
      <c r="X15" s="26"/>
      <c r="Y15" s="15"/>
    </row>
    <row r="16" spans="1:25" ht="11.25" thickBot="1" x14ac:dyDescent="0.2">
      <c r="A16" s="115"/>
      <c r="B16" s="27" t="s">
        <v>46</v>
      </c>
      <c r="C16" s="28">
        <v>40</v>
      </c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9"/>
      <c r="W16" s="29"/>
      <c r="X16" s="29"/>
      <c r="Y16" s="15"/>
    </row>
    <row r="17" spans="1:25" ht="11.25" thickBot="1" x14ac:dyDescent="0.2">
      <c r="A17" s="1">
        <f>SUM(C2)</f>
        <v>1</v>
      </c>
      <c r="B17" s="2" t="s">
        <v>20</v>
      </c>
      <c r="C17" s="31">
        <f>SUM(C5:C12)</f>
        <v>80</v>
      </c>
      <c r="D17" s="31">
        <f t="shared" ref="D17:X17" si="0">SUM(D5:D12)</f>
        <v>0</v>
      </c>
      <c r="E17" s="31">
        <f t="shared" si="0"/>
        <v>7</v>
      </c>
      <c r="F17" s="31">
        <f t="shared" si="0"/>
        <v>15</v>
      </c>
      <c r="G17" s="31">
        <f t="shared" si="0"/>
        <v>1</v>
      </c>
      <c r="H17" s="31">
        <f t="shared" si="0"/>
        <v>20</v>
      </c>
      <c r="I17" s="31">
        <f t="shared" si="0"/>
        <v>35</v>
      </c>
      <c r="J17" s="31">
        <f t="shared" si="0"/>
        <v>30</v>
      </c>
      <c r="K17" s="31">
        <f t="shared" si="0"/>
        <v>0</v>
      </c>
      <c r="L17" s="31">
        <f t="shared" si="0"/>
        <v>0</v>
      </c>
      <c r="M17" s="31">
        <f t="shared" si="0"/>
        <v>0</v>
      </c>
      <c r="N17" s="31">
        <f t="shared" si="0"/>
        <v>0</v>
      </c>
      <c r="O17" s="31">
        <f t="shared" si="0"/>
        <v>40</v>
      </c>
      <c r="P17" s="31">
        <f t="shared" si="0"/>
        <v>0</v>
      </c>
      <c r="Q17" s="31">
        <f t="shared" si="0"/>
        <v>60</v>
      </c>
      <c r="R17" s="31">
        <f t="shared" si="0"/>
        <v>60</v>
      </c>
      <c r="S17" s="31">
        <f t="shared" si="0"/>
        <v>5</v>
      </c>
      <c r="T17" s="31">
        <f t="shared" si="0"/>
        <v>50</v>
      </c>
      <c r="U17" s="31">
        <f t="shared" si="0"/>
        <v>0</v>
      </c>
      <c r="V17" s="31">
        <f t="shared" si="0"/>
        <v>25</v>
      </c>
      <c r="W17" s="32">
        <f t="shared" si="0"/>
        <v>0</v>
      </c>
      <c r="X17" s="32">
        <f t="shared" si="0"/>
        <v>0</v>
      </c>
      <c r="Y17" s="15"/>
    </row>
    <row r="18" spans="1:25" x14ac:dyDescent="0.15">
      <c r="A18" s="3"/>
      <c r="B18" s="4" t="s">
        <v>21</v>
      </c>
      <c r="C18" s="33">
        <f>SUM(A17*C17)/1000</f>
        <v>0.08</v>
      </c>
      <c r="D18" s="33">
        <f>+(A17*D17)/1000</f>
        <v>0</v>
      </c>
      <c r="E18" s="33">
        <f>+(A17*E17)/1000</f>
        <v>7.0000000000000001E-3</v>
      </c>
      <c r="F18" s="33">
        <f>+(A17*F17)/1000</f>
        <v>1.4999999999999999E-2</v>
      </c>
      <c r="G18" s="33">
        <f>+(A17*G17)</f>
        <v>1</v>
      </c>
      <c r="H18" s="33">
        <f>+(A17*H17)/1000</f>
        <v>0.02</v>
      </c>
      <c r="I18" s="33">
        <f>+(A17*I17)/1000</f>
        <v>3.5000000000000003E-2</v>
      </c>
      <c r="J18" s="33">
        <f>+(A17*J17)/1000</f>
        <v>0.03</v>
      </c>
      <c r="K18" s="33">
        <f>+(A17*K17)/1000</f>
        <v>0</v>
      </c>
      <c r="L18" s="33">
        <f>+(A17*L17)/1000</f>
        <v>0</v>
      </c>
      <c r="M18" s="33">
        <f>+(A17*M17)/1000</f>
        <v>0</v>
      </c>
      <c r="N18" s="33">
        <f>+(A17*N17)/1000</f>
        <v>0</v>
      </c>
      <c r="O18" s="33">
        <f>+(A17*O17)/1000</f>
        <v>0.04</v>
      </c>
      <c r="P18" s="33">
        <f>+(A17*P17)/1000</f>
        <v>0</v>
      </c>
      <c r="Q18" s="33">
        <f>+(A17*Q17)/1000</f>
        <v>0.06</v>
      </c>
      <c r="R18" s="33">
        <f>+(A17*R17)/1000</f>
        <v>0.06</v>
      </c>
      <c r="S18" s="33">
        <f>+(A17*S17)/1000</f>
        <v>5.0000000000000001E-3</v>
      </c>
      <c r="T18" s="33">
        <f>+(A17*T17)/1000</f>
        <v>0.05</v>
      </c>
      <c r="U18" s="33">
        <f>+(A17*U17)/1000</f>
        <v>0</v>
      </c>
      <c r="V18" s="33">
        <f>+(A17*V17)/1000</f>
        <v>2.5000000000000001E-2</v>
      </c>
      <c r="W18" s="33">
        <f>+(A17*W17)/1000</f>
        <v>0</v>
      </c>
      <c r="X18" s="33">
        <f>+(A17*X17)/1000</f>
        <v>0</v>
      </c>
      <c r="Y18" s="15"/>
    </row>
    <row r="19" spans="1:25" x14ac:dyDescent="0.15">
      <c r="A19" s="1">
        <f>SUM(D2)</f>
        <v>1</v>
      </c>
      <c r="B19" s="4" t="s">
        <v>22</v>
      </c>
      <c r="C19" s="34">
        <f>SUM(C13:C16)</f>
        <v>40</v>
      </c>
      <c r="D19" s="34">
        <f t="shared" ref="D19:X19" si="1">SUM(D13:D16)</f>
        <v>7</v>
      </c>
      <c r="E19" s="34">
        <f t="shared" si="1"/>
        <v>7</v>
      </c>
      <c r="F19" s="34">
        <f t="shared" si="1"/>
        <v>0</v>
      </c>
      <c r="G19" s="34">
        <f t="shared" si="1"/>
        <v>0</v>
      </c>
      <c r="H19" s="34">
        <f t="shared" si="1"/>
        <v>0</v>
      </c>
      <c r="I19" s="34">
        <f t="shared" si="1"/>
        <v>30</v>
      </c>
      <c r="J19" s="34">
        <f t="shared" si="1"/>
        <v>30</v>
      </c>
      <c r="K19" s="34">
        <f t="shared" si="1"/>
        <v>10</v>
      </c>
      <c r="L19" s="34">
        <f t="shared" si="1"/>
        <v>20</v>
      </c>
      <c r="M19" s="34">
        <f t="shared" si="1"/>
        <v>25</v>
      </c>
      <c r="N19" s="34">
        <f>SUM(N13:N16)</f>
        <v>5</v>
      </c>
      <c r="O19" s="34">
        <f t="shared" si="1"/>
        <v>5</v>
      </c>
      <c r="P19" s="34">
        <f t="shared" si="1"/>
        <v>33</v>
      </c>
      <c r="Q19" s="34">
        <f t="shared" si="1"/>
        <v>0</v>
      </c>
      <c r="R19" s="34">
        <f t="shared" si="1"/>
        <v>0</v>
      </c>
      <c r="S19" s="34">
        <f t="shared" si="1"/>
        <v>0</v>
      </c>
      <c r="T19" s="34">
        <f t="shared" si="1"/>
        <v>0</v>
      </c>
      <c r="U19" s="34">
        <f t="shared" si="1"/>
        <v>0</v>
      </c>
      <c r="V19" s="34">
        <f t="shared" si="1"/>
        <v>0</v>
      </c>
      <c r="W19" s="35">
        <f t="shared" si="1"/>
        <v>0</v>
      </c>
      <c r="X19" s="35">
        <f t="shared" si="1"/>
        <v>0</v>
      </c>
      <c r="Y19" s="15"/>
    </row>
    <row r="20" spans="1:25" ht="11.25" thickBot="1" x14ac:dyDescent="0.2">
      <c r="A20" s="5"/>
      <c r="B20" s="6" t="s">
        <v>23</v>
      </c>
      <c r="C20" s="36">
        <f>SUM(A19*C19)/1000</f>
        <v>0.04</v>
      </c>
      <c r="D20" s="36">
        <f>+(A19*D19)/1000</f>
        <v>7.0000000000000001E-3</v>
      </c>
      <c r="E20" s="36">
        <f>+(A19*E19)/1000</f>
        <v>7.0000000000000001E-3</v>
      </c>
      <c r="F20" s="36">
        <f>+(A19*F19)/1000</f>
        <v>0</v>
      </c>
      <c r="G20" s="36">
        <f>+(A19*G19)/1000</f>
        <v>0</v>
      </c>
      <c r="H20" s="36">
        <f>+(A19*H19)/1000</f>
        <v>0</v>
      </c>
      <c r="I20" s="36">
        <f>+(A19*I19)/1000</f>
        <v>0.03</v>
      </c>
      <c r="J20" s="36">
        <f>+(A19*J19)/1000</f>
        <v>0.03</v>
      </c>
      <c r="K20" s="36">
        <f>+(A19*K19)/1000</f>
        <v>0.01</v>
      </c>
      <c r="L20" s="36">
        <f>+(A19*L19)/1000</f>
        <v>0.02</v>
      </c>
      <c r="M20" s="36">
        <f>+(A19*M19)/1000</f>
        <v>2.5000000000000001E-2</v>
      </c>
      <c r="N20" s="36">
        <f>+(A19*N19)/1000</f>
        <v>5.0000000000000001E-3</v>
      </c>
      <c r="O20" s="36">
        <f>+(A19*O19)/1000</f>
        <v>5.0000000000000001E-3</v>
      </c>
      <c r="P20" s="36">
        <f>+(A19*P19)/1000</f>
        <v>3.3000000000000002E-2</v>
      </c>
      <c r="Q20" s="36">
        <f>+(A19*Q19)/1000</f>
        <v>0</v>
      </c>
      <c r="R20" s="36">
        <f>+(A19*R19)/1000</f>
        <v>0</v>
      </c>
      <c r="S20" s="36">
        <f>+(A19*S19)</f>
        <v>0</v>
      </c>
      <c r="T20" s="36">
        <f>+(A19*T19)/1000</f>
        <v>0</v>
      </c>
      <c r="U20" s="36">
        <f>+(A19*U19)/1000</f>
        <v>0</v>
      </c>
      <c r="V20" s="36">
        <f>+(A19*V19)/1000</f>
        <v>0</v>
      </c>
      <c r="W20" s="37">
        <f>+(A19*W19)/1000</f>
        <v>0</v>
      </c>
      <c r="X20" s="37">
        <f>+(A19*X19)/1000</f>
        <v>0</v>
      </c>
      <c r="Y20" s="15"/>
    </row>
    <row r="21" spans="1:25" x14ac:dyDescent="0.15">
      <c r="A21" s="116" t="s">
        <v>8</v>
      </c>
      <c r="B21" s="117"/>
      <c r="C21" s="38">
        <f>+C20+C18</f>
        <v>0.12</v>
      </c>
      <c r="D21" s="38">
        <f t="shared" ref="D21:X21" si="2">+D20+D18</f>
        <v>7.0000000000000001E-3</v>
      </c>
      <c r="E21" s="38">
        <f t="shared" si="2"/>
        <v>1.4E-2</v>
      </c>
      <c r="F21" s="38">
        <f t="shared" si="2"/>
        <v>1.4999999999999999E-2</v>
      </c>
      <c r="G21" s="38">
        <f t="shared" si="2"/>
        <v>1</v>
      </c>
      <c r="H21" s="38">
        <f t="shared" si="2"/>
        <v>0.02</v>
      </c>
      <c r="I21" s="38">
        <f t="shared" si="2"/>
        <v>6.5000000000000002E-2</v>
      </c>
      <c r="J21" s="38">
        <f t="shared" si="2"/>
        <v>0.06</v>
      </c>
      <c r="K21" s="38">
        <f t="shared" si="2"/>
        <v>0.01</v>
      </c>
      <c r="L21" s="38">
        <f t="shared" si="2"/>
        <v>0.02</v>
      </c>
      <c r="M21" s="38">
        <f t="shared" si="2"/>
        <v>2.5000000000000001E-2</v>
      </c>
      <c r="N21" s="38">
        <f t="shared" si="2"/>
        <v>5.0000000000000001E-3</v>
      </c>
      <c r="O21" s="38">
        <f t="shared" si="2"/>
        <v>4.4999999999999998E-2</v>
      </c>
      <c r="P21" s="38">
        <f t="shared" si="2"/>
        <v>3.3000000000000002E-2</v>
      </c>
      <c r="Q21" s="38">
        <f t="shared" si="2"/>
        <v>0.06</v>
      </c>
      <c r="R21" s="38">
        <f t="shared" si="2"/>
        <v>0.06</v>
      </c>
      <c r="S21" s="38">
        <f t="shared" si="2"/>
        <v>5.0000000000000001E-3</v>
      </c>
      <c r="T21" s="38">
        <f t="shared" si="2"/>
        <v>0.05</v>
      </c>
      <c r="U21" s="38">
        <f t="shared" si="2"/>
        <v>0</v>
      </c>
      <c r="V21" s="38">
        <f t="shared" si="2"/>
        <v>2.5000000000000001E-2</v>
      </c>
      <c r="W21" s="39">
        <f t="shared" si="2"/>
        <v>0</v>
      </c>
      <c r="X21" s="39">
        <f t="shared" si="2"/>
        <v>0</v>
      </c>
      <c r="Y21" s="15"/>
    </row>
    <row r="22" spans="1:25" x14ac:dyDescent="0.15">
      <c r="A22" s="109" t="s">
        <v>9</v>
      </c>
      <c r="B22" s="111"/>
      <c r="C22" s="40">
        <v>262</v>
      </c>
      <c r="D22" s="40">
        <v>2948</v>
      </c>
      <c r="E22" s="40">
        <v>1650</v>
      </c>
      <c r="F22" s="40">
        <v>608</v>
      </c>
      <c r="G22" s="40">
        <v>57</v>
      </c>
      <c r="H22" s="40">
        <v>708</v>
      </c>
      <c r="I22" s="40">
        <v>154</v>
      </c>
      <c r="J22" s="40">
        <v>2644</v>
      </c>
      <c r="K22" s="40">
        <v>187</v>
      </c>
      <c r="L22" s="40">
        <v>269</v>
      </c>
      <c r="M22" s="40">
        <v>153</v>
      </c>
      <c r="N22" s="40">
        <v>238</v>
      </c>
      <c r="O22" s="40">
        <v>208</v>
      </c>
      <c r="P22" s="40">
        <v>198</v>
      </c>
      <c r="Q22" s="40">
        <v>350</v>
      </c>
      <c r="R22" s="40">
        <v>348</v>
      </c>
      <c r="S22" s="40">
        <v>147</v>
      </c>
      <c r="T22" s="40">
        <v>444</v>
      </c>
      <c r="U22" s="40">
        <v>112</v>
      </c>
      <c r="V22" s="40">
        <v>399</v>
      </c>
      <c r="W22" s="41"/>
      <c r="X22" s="41"/>
      <c r="Y22" s="15"/>
    </row>
    <row r="23" spans="1:25" x14ac:dyDescent="0.15">
      <c r="A23" s="7">
        <f>SUM(A17)</f>
        <v>1</v>
      </c>
      <c r="B23" s="8" t="s">
        <v>10</v>
      </c>
      <c r="C23" s="42">
        <f>SUM(C18*C22)</f>
        <v>20.96</v>
      </c>
      <c r="D23" s="42">
        <f>SUM(D18*D22)</f>
        <v>0</v>
      </c>
      <c r="E23" s="42">
        <f t="shared" ref="E23:X23" si="3">SUM(E18*E22)</f>
        <v>11.55</v>
      </c>
      <c r="F23" s="42">
        <f t="shared" si="3"/>
        <v>9.1199999999999992</v>
      </c>
      <c r="G23" s="42">
        <f t="shared" si="3"/>
        <v>57</v>
      </c>
      <c r="H23" s="42">
        <f t="shared" si="3"/>
        <v>14.16</v>
      </c>
      <c r="I23" s="42">
        <f t="shared" si="3"/>
        <v>5.3900000000000006</v>
      </c>
      <c r="J23" s="42">
        <f t="shared" si="3"/>
        <v>79.319999999999993</v>
      </c>
      <c r="K23" s="42">
        <f t="shared" si="3"/>
        <v>0</v>
      </c>
      <c r="L23" s="42">
        <f t="shared" si="3"/>
        <v>0</v>
      </c>
      <c r="M23" s="42">
        <f t="shared" si="3"/>
        <v>0</v>
      </c>
      <c r="N23" s="42">
        <f t="shared" si="3"/>
        <v>0</v>
      </c>
      <c r="O23" s="42">
        <f t="shared" si="3"/>
        <v>8.32</v>
      </c>
      <c r="P23" s="42">
        <f t="shared" si="3"/>
        <v>0</v>
      </c>
      <c r="Q23" s="42">
        <f t="shared" si="3"/>
        <v>21</v>
      </c>
      <c r="R23" s="42">
        <f t="shared" si="3"/>
        <v>20.88</v>
      </c>
      <c r="S23" s="42">
        <f t="shared" si="3"/>
        <v>0.73499999999999999</v>
      </c>
      <c r="T23" s="42">
        <f t="shared" si="3"/>
        <v>22.200000000000003</v>
      </c>
      <c r="U23" s="42">
        <f t="shared" si="3"/>
        <v>0</v>
      </c>
      <c r="V23" s="42">
        <f t="shared" si="3"/>
        <v>9.9750000000000014</v>
      </c>
      <c r="W23" s="42">
        <f t="shared" si="3"/>
        <v>0</v>
      </c>
      <c r="X23" s="42">
        <f t="shared" si="3"/>
        <v>0</v>
      </c>
      <c r="Y23" s="43">
        <f>SUM(C23:X23)</f>
        <v>280.61</v>
      </c>
    </row>
    <row r="24" spans="1:25" x14ac:dyDescent="0.15">
      <c r="A24" s="7">
        <f>SUM(A19)</f>
        <v>1</v>
      </c>
      <c r="B24" s="8" t="s">
        <v>10</v>
      </c>
      <c r="C24" s="42">
        <f>SUM(C20*C22)</f>
        <v>10.48</v>
      </c>
      <c r="D24" s="42">
        <f>SUM(D20*D22)</f>
        <v>20.635999999999999</v>
      </c>
      <c r="E24" s="42">
        <f t="shared" ref="E24:X24" si="4">SUM(E20*E22)</f>
        <v>11.55</v>
      </c>
      <c r="F24" s="42">
        <f t="shared" si="4"/>
        <v>0</v>
      </c>
      <c r="G24" s="42">
        <f t="shared" si="4"/>
        <v>0</v>
      </c>
      <c r="H24" s="42">
        <f t="shared" si="4"/>
        <v>0</v>
      </c>
      <c r="I24" s="42">
        <f t="shared" si="4"/>
        <v>4.62</v>
      </c>
      <c r="J24" s="42">
        <f t="shared" si="4"/>
        <v>79.319999999999993</v>
      </c>
      <c r="K24" s="42">
        <f t="shared" si="4"/>
        <v>1.87</v>
      </c>
      <c r="L24" s="42">
        <f t="shared" si="4"/>
        <v>5.38</v>
      </c>
      <c r="M24" s="42">
        <f t="shared" si="4"/>
        <v>3.8250000000000002</v>
      </c>
      <c r="N24" s="42">
        <f t="shared" si="4"/>
        <v>1.19</v>
      </c>
      <c r="O24" s="42">
        <f t="shared" si="4"/>
        <v>1.04</v>
      </c>
      <c r="P24" s="42">
        <f t="shared" si="4"/>
        <v>6.5340000000000007</v>
      </c>
      <c r="Q24" s="42">
        <f t="shared" si="4"/>
        <v>0</v>
      </c>
      <c r="R24" s="42">
        <f t="shared" si="4"/>
        <v>0</v>
      </c>
      <c r="S24" s="42">
        <f t="shared" si="4"/>
        <v>0</v>
      </c>
      <c r="T24" s="42">
        <f t="shared" si="4"/>
        <v>0</v>
      </c>
      <c r="U24" s="42">
        <f t="shared" si="4"/>
        <v>0</v>
      </c>
      <c r="V24" s="42">
        <f t="shared" si="4"/>
        <v>0</v>
      </c>
      <c r="W24" s="42">
        <f t="shared" si="4"/>
        <v>0</v>
      </c>
      <c r="X24" s="42">
        <f t="shared" si="4"/>
        <v>0</v>
      </c>
      <c r="Y24" s="43">
        <f>SUM(C24:X24)</f>
        <v>146.44499999999996</v>
      </c>
    </row>
    <row r="25" spans="1:25" x14ac:dyDescent="0.15">
      <c r="A25" s="100" t="s">
        <v>11</v>
      </c>
      <c r="B25" s="101"/>
      <c r="C25" s="44">
        <f>SUM(C23:C24)</f>
        <v>31.44</v>
      </c>
      <c r="D25" s="44">
        <f t="shared" ref="D25:X25" si="5">+D21*D22</f>
        <v>20.635999999999999</v>
      </c>
      <c r="E25" s="44">
        <f t="shared" si="5"/>
        <v>23.1</v>
      </c>
      <c r="F25" s="44">
        <f t="shared" si="5"/>
        <v>9.1199999999999992</v>
      </c>
      <c r="G25" s="44">
        <f t="shared" si="5"/>
        <v>57</v>
      </c>
      <c r="H25" s="44">
        <f t="shared" si="5"/>
        <v>14.16</v>
      </c>
      <c r="I25" s="44">
        <f t="shared" si="5"/>
        <v>10.01</v>
      </c>
      <c r="J25" s="44">
        <f t="shared" si="5"/>
        <v>158.63999999999999</v>
      </c>
      <c r="K25" s="44">
        <f t="shared" si="5"/>
        <v>1.87</v>
      </c>
      <c r="L25" s="44">
        <f t="shared" si="5"/>
        <v>5.38</v>
      </c>
      <c r="M25" s="44">
        <f t="shared" si="5"/>
        <v>3.8250000000000002</v>
      </c>
      <c r="N25" s="44">
        <f t="shared" si="5"/>
        <v>1.19</v>
      </c>
      <c r="O25" s="44">
        <f t="shared" si="5"/>
        <v>9.36</v>
      </c>
      <c r="P25" s="44">
        <f t="shared" si="5"/>
        <v>6.5340000000000007</v>
      </c>
      <c r="Q25" s="44">
        <f t="shared" si="5"/>
        <v>21</v>
      </c>
      <c r="R25" s="44">
        <f t="shared" si="5"/>
        <v>20.88</v>
      </c>
      <c r="S25" s="44">
        <f t="shared" si="5"/>
        <v>0.73499999999999999</v>
      </c>
      <c r="T25" s="44">
        <f t="shared" si="5"/>
        <v>22.200000000000003</v>
      </c>
      <c r="U25" s="44">
        <f t="shared" si="5"/>
        <v>0</v>
      </c>
      <c r="V25" s="44">
        <f t="shared" si="5"/>
        <v>9.9750000000000014</v>
      </c>
      <c r="W25" s="45">
        <f t="shared" si="5"/>
        <v>0</v>
      </c>
      <c r="X25" s="45">
        <f t="shared" si="5"/>
        <v>0</v>
      </c>
      <c r="Y25" s="43">
        <f>SUM(C25:X25)</f>
        <v>427.05500000000001</v>
      </c>
    </row>
    <row r="26" spans="1:25" x14ac:dyDescent="0.1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7"/>
    </row>
    <row r="27" spans="1:25" s="49" customFormat="1" x14ac:dyDescent="0.1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7"/>
    </row>
    <row r="28" spans="1:25" x14ac:dyDescent="0.15">
      <c r="A28" s="118" t="s">
        <v>12</v>
      </c>
      <c r="B28" s="118"/>
      <c r="C28" s="50"/>
      <c r="H28" s="118" t="s">
        <v>13</v>
      </c>
      <c r="I28" s="118"/>
      <c r="J28" s="118"/>
      <c r="K28" s="118"/>
      <c r="P28" s="118" t="s">
        <v>14</v>
      </c>
      <c r="Q28" s="118"/>
      <c r="R28" s="118"/>
      <c r="S28" s="118"/>
    </row>
    <row r="31" spans="1:25" x14ac:dyDescent="0.15">
      <c r="B31" s="102" t="s">
        <v>0</v>
      </c>
      <c r="C31" s="102"/>
      <c r="D31" s="102"/>
      <c r="E31" s="102"/>
      <c r="F31" s="102"/>
      <c r="G31" s="102"/>
      <c r="H31" s="102"/>
      <c r="I31" s="102"/>
      <c r="J31" s="102"/>
      <c r="L31" s="10"/>
      <c r="M31" s="103" t="s">
        <v>1</v>
      </c>
      <c r="N31" s="103"/>
      <c r="O31" s="103"/>
      <c r="P31" s="103"/>
      <c r="Q31" s="103"/>
      <c r="R31" s="103" t="s">
        <v>15</v>
      </c>
      <c r="S31" s="103"/>
      <c r="T31" s="103"/>
      <c r="U31" s="103"/>
      <c r="V31" s="103"/>
    </row>
    <row r="32" spans="1:25" x14ac:dyDescent="0.15">
      <c r="B32" s="11" t="s">
        <v>3</v>
      </c>
      <c r="C32" s="12">
        <v>1</v>
      </c>
      <c r="D32" s="12">
        <v>1</v>
      </c>
      <c r="E32" s="13"/>
      <c r="F32" s="13"/>
      <c r="G32" s="13"/>
      <c r="H32" s="13"/>
      <c r="I32" s="13"/>
      <c r="J32" s="13"/>
      <c r="P32" s="104">
        <v>43038</v>
      </c>
      <c r="Q32" s="104"/>
      <c r="R32" s="104"/>
      <c r="S32" s="104"/>
      <c r="T32" s="13"/>
      <c r="U32" s="13"/>
      <c r="V32" s="13"/>
    </row>
    <row r="33" spans="1:25" x14ac:dyDescent="0.15">
      <c r="A33" s="105"/>
      <c r="B33" s="106"/>
      <c r="C33" s="109" t="s">
        <v>4</v>
      </c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1"/>
      <c r="W33" s="14"/>
      <c r="X33" s="14"/>
      <c r="Y33" s="15"/>
    </row>
    <row r="34" spans="1:25" ht="67.5" thickBot="1" x14ac:dyDescent="0.2">
      <c r="A34" s="107"/>
      <c r="B34" s="108"/>
      <c r="C34" s="16" t="s">
        <v>46</v>
      </c>
      <c r="D34" s="18" t="s">
        <v>54</v>
      </c>
      <c r="E34" s="18" t="s">
        <v>51</v>
      </c>
      <c r="F34" s="18" t="s">
        <v>67</v>
      </c>
      <c r="G34" s="18" t="s">
        <v>98</v>
      </c>
      <c r="H34" s="18" t="s">
        <v>66</v>
      </c>
      <c r="I34" s="18" t="s">
        <v>75</v>
      </c>
      <c r="J34" s="18" t="s">
        <v>55</v>
      </c>
      <c r="K34" s="18" t="s">
        <v>79</v>
      </c>
      <c r="L34" s="18" t="s">
        <v>122</v>
      </c>
      <c r="M34" s="18" t="s">
        <v>47</v>
      </c>
      <c r="N34" s="18" t="s">
        <v>58</v>
      </c>
      <c r="O34" s="18"/>
      <c r="P34" s="18"/>
      <c r="Q34" s="18"/>
      <c r="R34" s="18"/>
      <c r="S34" s="18"/>
      <c r="T34" s="18"/>
      <c r="U34" s="18"/>
      <c r="V34" s="17"/>
      <c r="W34" s="17"/>
      <c r="X34" s="17"/>
      <c r="Y34" s="15"/>
    </row>
    <row r="35" spans="1:25" ht="11.25" customHeight="1" x14ac:dyDescent="0.15">
      <c r="A35" s="112" t="s">
        <v>5</v>
      </c>
      <c r="B35" s="21" t="s">
        <v>85</v>
      </c>
      <c r="C35" s="22"/>
      <c r="D35" s="22"/>
      <c r="E35" s="22"/>
      <c r="F35" s="22"/>
      <c r="G35" s="22"/>
      <c r="H35" s="22"/>
      <c r="I35" s="22"/>
      <c r="J35" s="22"/>
      <c r="K35" s="22"/>
      <c r="L35" s="22">
        <v>60</v>
      </c>
      <c r="M35" s="22"/>
      <c r="N35" s="22"/>
      <c r="O35" s="22"/>
      <c r="P35" s="22"/>
      <c r="Q35" s="22"/>
      <c r="R35" s="22"/>
      <c r="S35" s="22"/>
      <c r="T35" s="22"/>
      <c r="U35" s="22"/>
      <c r="V35" s="23"/>
      <c r="W35" s="23"/>
      <c r="X35" s="23"/>
      <c r="Y35" s="15"/>
    </row>
    <row r="36" spans="1:25" x14ac:dyDescent="0.15">
      <c r="A36" s="113"/>
      <c r="B36" s="24" t="s">
        <v>154</v>
      </c>
      <c r="C36" s="25"/>
      <c r="D36" s="25"/>
      <c r="E36" s="25">
        <v>20</v>
      </c>
      <c r="F36" s="25">
        <v>20</v>
      </c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6"/>
      <c r="W36" s="26"/>
      <c r="X36" s="26"/>
      <c r="Y36" s="15"/>
    </row>
    <row r="37" spans="1:25" x14ac:dyDescent="0.15">
      <c r="A37" s="113"/>
      <c r="B37" s="24" t="s">
        <v>46</v>
      </c>
      <c r="C37" s="25">
        <v>80</v>
      </c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6"/>
      <c r="W37" s="26"/>
      <c r="X37" s="26"/>
      <c r="Y37" s="15"/>
    </row>
    <row r="38" spans="1:25" ht="11.25" thickBot="1" x14ac:dyDescent="0.2">
      <c r="A38" s="114"/>
      <c r="B38" s="27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9"/>
      <c r="W38" s="29"/>
      <c r="X38" s="29"/>
      <c r="Y38" s="15"/>
    </row>
    <row r="39" spans="1:25" ht="11.25" customHeight="1" x14ac:dyDescent="0.15">
      <c r="A39" s="112" t="s">
        <v>6</v>
      </c>
      <c r="B39" s="21" t="s">
        <v>52</v>
      </c>
      <c r="C39" s="22"/>
      <c r="D39" s="22"/>
      <c r="E39" s="22"/>
      <c r="F39" s="22"/>
      <c r="G39" s="22">
        <v>40</v>
      </c>
      <c r="H39" s="22">
        <v>40</v>
      </c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3"/>
      <c r="W39" s="23"/>
      <c r="X39" s="23"/>
      <c r="Y39" s="15"/>
    </row>
    <row r="40" spans="1:25" x14ac:dyDescent="0.15">
      <c r="A40" s="113"/>
      <c r="B40" s="24" t="s">
        <v>143</v>
      </c>
      <c r="C40" s="25"/>
      <c r="D40" s="25">
        <v>15</v>
      </c>
      <c r="E40" s="25"/>
      <c r="F40" s="25"/>
      <c r="G40" s="25"/>
      <c r="H40" s="25"/>
      <c r="I40" s="25">
        <v>35</v>
      </c>
      <c r="J40" s="25">
        <v>10</v>
      </c>
      <c r="K40" s="25">
        <v>50</v>
      </c>
      <c r="L40" s="25"/>
      <c r="M40" s="25">
        <v>3</v>
      </c>
      <c r="N40" s="25"/>
      <c r="O40" s="25"/>
      <c r="P40" s="25"/>
      <c r="Q40" s="25"/>
      <c r="R40" s="25"/>
      <c r="S40" s="25"/>
      <c r="T40" s="25"/>
      <c r="U40" s="25"/>
      <c r="V40" s="26"/>
      <c r="W40" s="26"/>
      <c r="X40" s="26"/>
      <c r="Y40" s="15"/>
    </row>
    <row r="41" spans="1:25" x14ac:dyDescent="0.15">
      <c r="A41" s="113"/>
      <c r="B41" s="24" t="s">
        <v>51</v>
      </c>
      <c r="C41" s="25"/>
      <c r="D41" s="25"/>
      <c r="E41" s="25">
        <v>15</v>
      </c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6"/>
      <c r="W41" s="26"/>
      <c r="X41" s="26"/>
      <c r="Y41" s="15"/>
    </row>
    <row r="42" spans="1:25" ht="11.25" thickBot="1" x14ac:dyDescent="0.2">
      <c r="A42" s="114"/>
      <c r="B42" s="27" t="s">
        <v>63</v>
      </c>
      <c r="C42" s="28">
        <v>60</v>
      </c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9"/>
      <c r="W42" s="29"/>
      <c r="X42" s="29"/>
      <c r="Y42" s="15"/>
    </row>
    <row r="43" spans="1:25" ht="11.25" customHeight="1" x14ac:dyDescent="0.15">
      <c r="A43" s="112" t="s">
        <v>7</v>
      </c>
      <c r="B43" s="51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3"/>
      <c r="W43" s="53"/>
      <c r="X43" s="53"/>
      <c r="Y43" s="15"/>
    </row>
    <row r="44" spans="1:25" x14ac:dyDescent="0.15">
      <c r="A44" s="113"/>
      <c r="B44" s="5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55"/>
      <c r="W44" s="55"/>
      <c r="X44" s="55"/>
      <c r="Y44" s="15"/>
    </row>
    <row r="45" spans="1:25" x14ac:dyDescent="0.15">
      <c r="A45" s="113"/>
      <c r="B45" s="5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55"/>
      <c r="W45" s="55"/>
      <c r="X45" s="55"/>
      <c r="Y45" s="15"/>
    </row>
    <row r="46" spans="1:25" ht="11.25" thickBot="1" x14ac:dyDescent="0.2">
      <c r="A46" s="115"/>
      <c r="B46" s="56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8"/>
      <c r="W46" s="58"/>
      <c r="X46" s="58"/>
      <c r="Y46" s="15"/>
    </row>
    <row r="47" spans="1:25" ht="11.25" thickBot="1" x14ac:dyDescent="0.2">
      <c r="A47" s="1">
        <f>SUM(C32)</f>
        <v>1</v>
      </c>
      <c r="B47" s="2" t="s">
        <v>16</v>
      </c>
      <c r="C47" s="31">
        <f>SUM(C35:C38)</f>
        <v>80</v>
      </c>
      <c r="D47" s="31">
        <f t="shared" ref="D47:X47" si="6">SUM(D35:D38)</f>
        <v>0</v>
      </c>
      <c r="E47" s="31">
        <f t="shared" si="6"/>
        <v>20</v>
      </c>
      <c r="F47" s="31">
        <f t="shared" si="6"/>
        <v>20</v>
      </c>
      <c r="G47" s="31">
        <f t="shared" si="6"/>
        <v>0</v>
      </c>
      <c r="H47" s="31">
        <f t="shared" si="6"/>
        <v>0</v>
      </c>
      <c r="I47" s="31">
        <f t="shared" si="6"/>
        <v>0</v>
      </c>
      <c r="J47" s="31">
        <f t="shared" si="6"/>
        <v>0</v>
      </c>
      <c r="K47" s="31">
        <f t="shared" si="6"/>
        <v>0</v>
      </c>
      <c r="L47" s="31">
        <f t="shared" si="6"/>
        <v>60</v>
      </c>
      <c r="M47" s="31">
        <f t="shared" si="6"/>
        <v>0</v>
      </c>
      <c r="N47" s="31">
        <f t="shared" si="6"/>
        <v>0</v>
      </c>
      <c r="O47" s="31">
        <f t="shared" si="6"/>
        <v>0</v>
      </c>
      <c r="P47" s="31">
        <f t="shared" si="6"/>
        <v>0</v>
      </c>
      <c r="Q47" s="31">
        <f t="shared" si="6"/>
        <v>0</v>
      </c>
      <c r="R47" s="31">
        <f t="shared" si="6"/>
        <v>0</v>
      </c>
      <c r="S47" s="31">
        <f t="shared" si="6"/>
        <v>0</v>
      </c>
      <c r="T47" s="31">
        <f t="shared" si="6"/>
        <v>0</v>
      </c>
      <c r="U47" s="31">
        <f t="shared" si="6"/>
        <v>0</v>
      </c>
      <c r="V47" s="31">
        <f t="shared" si="6"/>
        <v>0</v>
      </c>
      <c r="W47" s="31">
        <f t="shared" si="6"/>
        <v>0</v>
      </c>
      <c r="X47" s="31">
        <f t="shared" si="6"/>
        <v>0</v>
      </c>
      <c r="Y47" s="15"/>
    </row>
    <row r="48" spans="1:25" x14ac:dyDescent="0.15">
      <c r="A48" s="3"/>
      <c r="B48" s="4" t="s">
        <v>17</v>
      </c>
      <c r="C48" s="33">
        <f>SUM(A47*C47)/1000</f>
        <v>0.08</v>
      </c>
      <c r="D48" s="33">
        <f>+(A47*D47)/1000</f>
        <v>0</v>
      </c>
      <c r="E48" s="33">
        <f>+(A47*E47)/1000</f>
        <v>0.02</v>
      </c>
      <c r="F48" s="33">
        <f>+(A47*F47)/1000</f>
        <v>0.02</v>
      </c>
      <c r="G48" s="33">
        <f>+(A47*G47)/1000</f>
        <v>0</v>
      </c>
      <c r="H48" s="33">
        <f>+(A47*H47)/1000</f>
        <v>0</v>
      </c>
      <c r="I48" s="33">
        <f>+(A47*I47)/1000</f>
        <v>0</v>
      </c>
      <c r="J48" s="33">
        <f>+(A47*J47)/1000</f>
        <v>0</v>
      </c>
      <c r="K48" s="33">
        <f>+(A47*K47)/1000</f>
        <v>0</v>
      </c>
      <c r="L48" s="33">
        <f>+(A47*L47)/1000</f>
        <v>0.06</v>
      </c>
      <c r="M48" s="33">
        <f>+(A47*M47)/1000</f>
        <v>0</v>
      </c>
      <c r="N48" s="33">
        <f>+(A47*N47)/1000</f>
        <v>0</v>
      </c>
      <c r="O48" s="33">
        <f>+(A47*O47)/1000</f>
        <v>0</v>
      </c>
      <c r="P48" s="33">
        <f>+(A47*P47)/1000</f>
        <v>0</v>
      </c>
      <c r="Q48" s="33">
        <f>+(A47*Q47)/1000</f>
        <v>0</v>
      </c>
      <c r="R48" s="33">
        <f>+(A47*R47)/1000</f>
        <v>0</v>
      </c>
      <c r="S48" s="33">
        <f>+(A47*S47)/1000</f>
        <v>0</v>
      </c>
      <c r="T48" s="33">
        <f>+(A47*T47)/1000</f>
        <v>0</v>
      </c>
      <c r="U48" s="33">
        <f>+(A47*U47)/1000</f>
        <v>0</v>
      </c>
      <c r="V48" s="33">
        <f>+(A47*V47)/1000</f>
        <v>0</v>
      </c>
      <c r="W48" s="33">
        <f>+(A47*W47)/1000</f>
        <v>0</v>
      </c>
      <c r="X48" s="33">
        <f>+(A47*X47)/1000</f>
        <v>0</v>
      </c>
      <c r="Y48" s="15"/>
    </row>
    <row r="49" spans="1:25" x14ac:dyDescent="0.15">
      <c r="A49" s="1">
        <f>SUM(D32)</f>
        <v>1</v>
      </c>
      <c r="B49" s="4" t="s">
        <v>18</v>
      </c>
      <c r="C49" s="34">
        <f>SUM(C39:C42)</f>
        <v>60</v>
      </c>
      <c r="D49" s="34">
        <f t="shared" ref="D49:X49" si="7">SUM(D39:D42)</f>
        <v>15</v>
      </c>
      <c r="E49" s="34">
        <f t="shared" si="7"/>
        <v>15</v>
      </c>
      <c r="F49" s="34">
        <f t="shared" si="7"/>
        <v>0</v>
      </c>
      <c r="G49" s="34">
        <f t="shared" si="7"/>
        <v>40</v>
      </c>
      <c r="H49" s="34">
        <f t="shared" si="7"/>
        <v>40</v>
      </c>
      <c r="I49" s="34">
        <f t="shared" si="7"/>
        <v>35</v>
      </c>
      <c r="J49" s="34">
        <f t="shared" si="7"/>
        <v>10</v>
      </c>
      <c r="K49" s="34">
        <f t="shared" si="7"/>
        <v>50</v>
      </c>
      <c r="L49" s="34">
        <f t="shared" si="7"/>
        <v>0</v>
      </c>
      <c r="M49" s="34">
        <f t="shared" si="7"/>
        <v>3</v>
      </c>
      <c r="N49" s="34">
        <f t="shared" si="7"/>
        <v>0</v>
      </c>
      <c r="O49" s="34">
        <f t="shared" si="7"/>
        <v>0</v>
      </c>
      <c r="P49" s="34">
        <f t="shared" si="7"/>
        <v>0</v>
      </c>
      <c r="Q49" s="34">
        <f t="shared" si="7"/>
        <v>0</v>
      </c>
      <c r="R49" s="34">
        <f t="shared" si="7"/>
        <v>0</v>
      </c>
      <c r="S49" s="34">
        <f t="shared" si="7"/>
        <v>0</v>
      </c>
      <c r="T49" s="34">
        <f t="shared" si="7"/>
        <v>0</v>
      </c>
      <c r="U49" s="34">
        <f t="shared" si="7"/>
        <v>0</v>
      </c>
      <c r="V49" s="34">
        <f t="shared" si="7"/>
        <v>0</v>
      </c>
      <c r="W49" s="34">
        <f t="shared" si="7"/>
        <v>0</v>
      </c>
      <c r="X49" s="34">
        <f t="shared" si="7"/>
        <v>0</v>
      </c>
      <c r="Y49" s="15"/>
    </row>
    <row r="50" spans="1:25" ht="11.25" thickBot="1" x14ac:dyDescent="0.2">
      <c r="A50" s="5"/>
      <c r="B50" s="6" t="s">
        <v>19</v>
      </c>
      <c r="C50" s="36">
        <f>SUM(A49*C49)/1000</f>
        <v>0.06</v>
      </c>
      <c r="D50" s="36">
        <f>+(A49*D49)/1000</f>
        <v>1.4999999999999999E-2</v>
      </c>
      <c r="E50" s="36">
        <f>+(A49*E49)/1000</f>
        <v>1.4999999999999999E-2</v>
      </c>
      <c r="F50" s="36">
        <f>+(A49*F49)/1000</f>
        <v>0</v>
      </c>
      <c r="G50" s="36">
        <f>+(A49*G49)/1000</f>
        <v>0.04</v>
      </c>
      <c r="H50" s="36">
        <f>+(A49*H49)/1000</f>
        <v>0.04</v>
      </c>
      <c r="I50" s="36">
        <f>+(A49*I49)/1000</f>
        <v>3.5000000000000003E-2</v>
      </c>
      <c r="J50" s="36">
        <f>+(A49*J49)/1000</f>
        <v>0.01</v>
      </c>
      <c r="K50" s="36">
        <f>+(A49*K49)/1000</f>
        <v>0.05</v>
      </c>
      <c r="L50" s="36">
        <f>+(A49*L49)/1000</f>
        <v>0</v>
      </c>
      <c r="M50" s="36">
        <f>+(A49*M49)/1000</f>
        <v>3.0000000000000001E-3</v>
      </c>
      <c r="N50" s="36">
        <f>+(A49*N49)/1000</f>
        <v>0</v>
      </c>
      <c r="O50" s="36">
        <f>+(A49*O49)/1000</f>
        <v>0</v>
      </c>
      <c r="P50" s="36">
        <f>+(A49*P49)/1000</f>
        <v>0</v>
      </c>
      <c r="Q50" s="36">
        <f>+(A49*Q49)/1000</f>
        <v>0</v>
      </c>
      <c r="R50" s="36">
        <f>+(A49*R49)/1000</f>
        <v>0</v>
      </c>
      <c r="S50" s="36">
        <f>+(A49*S49)/1000</f>
        <v>0</v>
      </c>
      <c r="T50" s="36">
        <f>+(A49*T49)/1000</f>
        <v>0</v>
      </c>
      <c r="U50" s="36">
        <f>+(A49*U49)/1000</f>
        <v>0</v>
      </c>
      <c r="V50" s="37">
        <f>+(A49*V49)/1000</f>
        <v>0</v>
      </c>
      <c r="W50" s="37">
        <f>+(A49*W49)/1000</f>
        <v>0</v>
      </c>
      <c r="X50" s="37">
        <f>+(A49*X49)/1000</f>
        <v>0</v>
      </c>
      <c r="Y50" s="15"/>
    </row>
    <row r="51" spans="1:25" x14ac:dyDescent="0.15">
      <c r="A51" s="116" t="s">
        <v>8</v>
      </c>
      <c r="B51" s="117"/>
      <c r="C51" s="38">
        <f>+C50+C48</f>
        <v>0.14000000000000001</v>
      </c>
      <c r="D51" s="38">
        <f t="shared" ref="D51:X51" si="8">+D50+D48</f>
        <v>1.4999999999999999E-2</v>
      </c>
      <c r="E51" s="38">
        <f t="shared" si="8"/>
        <v>3.5000000000000003E-2</v>
      </c>
      <c r="F51" s="38">
        <f t="shared" si="8"/>
        <v>0.02</v>
      </c>
      <c r="G51" s="38">
        <f t="shared" si="8"/>
        <v>0.04</v>
      </c>
      <c r="H51" s="38">
        <f t="shared" si="8"/>
        <v>0.04</v>
      </c>
      <c r="I51" s="38">
        <f t="shared" si="8"/>
        <v>3.5000000000000003E-2</v>
      </c>
      <c r="J51" s="38">
        <f t="shared" si="8"/>
        <v>0.01</v>
      </c>
      <c r="K51" s="38">
        <f t="shared" si="8"/>
        <v>0.05</v>
      </c>
      <c r="L51" s="38">
        <f t="shared" si="8"/>
        <v>0.06</v>
      </c>
      <c r="M51" s="38">
        <f t="shared" si="8"/>
        <v>3.0000000000000001E-3</v>
      </c>
      <c r="N51" s="38">
        <f t="shared" si="8"/>
        <v>0</v>
      </c>
      <c r="O51" s="38">
        <f t="shared" si="8"/>
        <v>0</v>
      </c>
      <c r="P51" s="38">
        <f t="shared" si="8"/>
        <v>0</v>
      </c>
      <c r="Q51" s="38">
        <f t="shared" si="8"/>
        <v>0</v>
      </c>
      <c r="R51" s="38">
        <f t="shared" si="8"/>
        <v>0</v>
      </c>
      <c r="S51" s="38">
        <f t="shared" si="8"/>
        <v>0</v>
      </c>
      <c r="T51" s="38">
        <f t="shared" si="8"/>
        <v>0</v>
      </c>
      <c r="U51" s="38">
        <f t="shared" si="8"/>
        <v>0</v>
      </c>
      <c r="V51" s="39">
        <f t="shared" si="8"/>
        <v>0</v>
      </c>
      <c r="W51" s="39">
        <f t="shared" si="8"/>
        <v>0</v>
      </c>
      <c r="X51" s="39">
        <f t="shared" si="8"/>
        <v>0</v>
      </c>
      <c r="Y51" s="15"/>
    </row>
    <row r="52" spans="1:25" x14ac:dyDescent="0.15">
      <c r="A52" s="109" t="s">
        <v>9</v>
      </c>
      <c r="B52" s="111"/>
      <c r="C52" s="40">
        <v>262</v>
      </c>
      <c r="D52" s="40">
        <v>608</v>
      </c>
      <c r="E52" s="40">
        <v>1650</v>
      </c>
      <c r="F52" s="40">
        <v>858</v>
      </c>
      <c r="G52" s="40">
        <v>208</v>
      </c>
      <c r="H52" s="40">
        <v>154</v>
      </c>
      <c r="I52" s="40">
        <v>1550</v>
      </c>
      <c r="J52" s="40">
        <v>187</v>
      </c>
      <c r="K52" s="40">
        <v>397</v>
      </c>
      <c r="L52" s="40">
        <v>348</v>
      </c>
      <c r="M52" s="40">
        <v>147</v>
      </c>
      <c r="N52" s="40">
        <v>112</v>
      </c>
      <c r="O52" s="40"/>
      <c r="P52" s="40"/>
      <c r="Q52" s="40"/>
      <c r="R52" s="40"/>
      <c r="S52" s="40"/>
      <c r="T52" s="40"/>
      <c r="U52" s="40"/>
      <c r="V52" s="41"/>
      <c r="W52" s="41"/>
      <c r="X52" s="41"/>
      <c r="Y52" s="15"/>
    </row>
    <row r="53" spans="1:25" x14ac:dyDescent="0.15">
      <c r="A53" s="7">
        <f>SUM(A47)</f>
        <v>1</v>
      </c>
      <c r="B53" s="8" t="s">
        <v>10</v>
      </c>
      <c r="C53" s="42">
        <f>SUM(C48*C52)</f>
        <v>20.96</v>
      </c>
      <c r="D53" s="42">
        <f>SUM(D48*D52)</f>
        <v>0</v>
      </c>
      <c r="E53" s="42">
        <f t="shared" ref="E53:X53" si="9">SUM(E48*E52)</f>
        <v>33</v>
      </c>
      <c r="F53" s="42">
        <f t="shared" si="9"/>
        <v>17.16</v>
      </c>
      <c r="G53" s="42">
        <f t="shared" si="9"/>
        <v>0</v>
      </c>
      <c r="H53" s="42">
        <f t="shared" si="9"/>
        <v>0</v>
      </c>
      <c r="I53" s="42">
        <f t="shared" si="9"/>
        <v>0</v>
      </c>
      <c r="J53" s="42">
        <f t="shared" si="9"/>
        <v>0</v>
      </c>
      <c r="K53" s="42">
        <f t="shared" si="9"/>
        <v>0</v>
      </c>
      <c r="L53" s="42">
        <f t="shared" si="9"/>
        <v>20.88</v>
      </c>
      <c r="M53" s="42">
        <f t="shared" si="9"/>
        <v>0</v>
      </c>
      <c r="N53" s="42">
        <f t="shared" si="9"/>
        <v>0</v>
      </c>
      <c r="O53" s="42">
        <f t="shared" si="9"/>
        <v>0</v>
      </c>
      <c r="P53" s="42">
        <f t="shared" si="9"/>
        <v>0</v>
      </c>
      <c r="Q53" s="42">
        <f t="shared" si="9"/>
        <v>0</v>
      </c>
      <c r="R53" s="42">
        <f t="shared" si="9"/>
        <v>0</v>
      </c>
      <c r="S53" s="42">
        <f t="shared" si="9"/>
        <v>0</v>
      </c>
      <c r="T53" s="42">
        <f t="shared" si="9"/>
        <v>0</v>
      </c>
      <c r="U53" s="42">
        <f t="shared" si="9"/>
        <v>0</v>
      </c>
      <c r="V53" s="42">
        <f t="shared" si="9"/>
        <v>0</v>
      </c>
      <c r="W53" s="42">
        <f t="shared" si="9"/>
        <v>0</v>
      </c>
      <c r="X53" s="42">
        <f t="shared" si="9"/>
        <v>0</v>
      </c>
      <c r="Y53" s="43">
        <f>SUM(C53:X53)</f>
        <v>92</v>
      </c>
    </row>
    <row r="54" spans="1:25" x14ac:dyDescent="0.15">
      <c r="A54" s="7">
        <f>SUM(A49)</f>
        <v>1</v>
      </c>
      <c r="B54" s="8" t="s">
        <v>10</v>
      </c>
      <c r="C54" s="42">
        <f>SUM(C50*C52)</f>
        <v>15.719999999999999</v>
      </c>
      <c r="D54" s="42">
        <f>SUM(D50*D52)</f>
        <v>9.1199999999999992</v>
      </c>
      <c r="E54" s="42">
        <f t="shared" ref="E54:X54" si="10">SUM(E50*E52)</f>
        <v>24.75</v>
      </c>
      <c r="F54" s="42">
        <f t="shared" si="10"/>
        <v>0</v>
      </c>
      <c r="G54" s="42">
        <f t="shared" si="10"/>
        <v>8.32</v>
      </c>
      <c r="H54" s="42">
        <f t="shared" si="10"/>
        <v>6.16</v>
      </c>
      <c r="I54" s="42">
        <f t="shared" si="10"/>
        <v>54.250000000000007</v>
      </c>
      <c r="J54" s="42">
        <f t="shared" si="10"/>
        <v>1.87</v>
      </c>
      <c r="K54" s="42">
        <f t="shared" si="10"/>
        <v>19.850000000000001</v>
      </c>
      <c r="L54" s="42">
        <f t="shared" si="10"/>
        <v>0</v>
      </c>
      <c r="M54" s="42">
        <f t="shared" si="10"/>
        <v>0.441</v>
      </c>
      <c r="N54" s="42">
        <f t="shared" si="10"/>
        <v>0</v>
      </c>
      <c r="O54" s="42">
        <f t="shared" si="10"/>
        <v>0</v>
      </c>
      <c r="P54" s="42">
        <f t="shared" si="10"/>
        <v>0</v>
      </c>
      <c r="Q54" s="42">
        <f t="shared" si="10"/>
        <v>0</v>
      </c>
      <c r="R54" s="42">
        <f t="shared" si="10"/>
        <v>0</v>
      </c>
      <c r="S54" s="42">
        <f t="shared" si="10"/>
        <v>0</v>
      </c>
      <c r="T54" s="42">
        <f t="shared" si="10"/>
        <v>0</v>
      </c>
      <c r="U54" s="42">
        <f t="shared" si="10"/>
        <v>0</v>
      </c>
      <c r="V54" s="42">
        <f t="shared" si="10"/>
        <v>0</v>
      </c>
      <c r="W54" s="42">
        <f t="shared" si="10"/>
        <v>0</v>
      </c>
      <c r="X54" s="42">
        <f t="shared" si="10"/>
        <v>0</v>
      </c>
      <c r="Y54" s="43">
        <f>SUM(C54:X54)</f>
        <v>140.48099999999999</v>
      </c>
    </row>
    <row r="55" spans="1:25" x14ac:dyDescent="0.15">
      <c r="A55" s="100" t="s">
        <v>11</v>
      </c>
      <c r="B55" s="101"/>
      <c r="C55" s="44">
        <f>SUM(C53:C54)</f>
        <v>36.68</v>
      </c>
      <c r="D55" s="44">
        <f t="shared" ref="D55:X55" si="11">+D51*D52</f>
        <v>9.1199999999999992</v>
      </c>
      <c r="E55" s="44">
        <f t="shared" si="11"/>
        <v>57.750000000000007</v>
      </c>
      <c r="F55" s="44">
        <f t="shared" si="11"/>
        <v>17.16</v>
      </c>
      <c r="G55" s="44">
        <f t="shared" si="11"/>
        <v>8.32</v>
      </c>
      <c r="H55" s="44">
        <f t="shared" si="11"/>
        <v>6.16</v>
      </c>
      <c r="I55" s="44">
        <f t="shared" si="11"/>
        <v>54.250000000000007</v>
      </c>
      <c r="J55" s="44">
        <f t="shared" si="11"/>
        <v>1.87</v>
      </c>
      <c r="K55" s="44">
        <f t="shared" si="11"/>
        <v>19.850000000000001</v>
      </c>
      <c r="L55" s="44">
        <f t="shared" si="11"/>
        <v>20.88</v>
      </c>
      <c r="M55" s="44">
        <f t="shared" si="11"/>
        <v>0.441</v>
      </c>
      <c r="N55" s="44">
        <f t="shared" si="11"/>
        <v>0</v>
      </c>
      <c r="O55" s="44">
        <f t="shared" si="11"/>
        <v>0</v>
      </c>
      <c r="P55" s="44">
        <f t="shared" si="11"/>
        <v>0</v>
      </c>
      <c r="Q55" s="44">
        <f t="shared" si="11"/>
        <v>0</v>
      </c>
      <c r="R55" s="44">
        <f t="shared" si="11"/>
        <v>0</v>
      </c>
      <c r="S55" s="44">
        <f t="shared" si="11"/>
        <v>0</v>
      </c>
      <c r="T55" s="44">
        <f t="shared" si="11"/>
        <v>0</v>
      </c>
      <c r="U55" s="44">
        <f t="shared" si="11"/>
        <v>0</v>
      </c>
      <c r="V55" s="45">
        <f t="shared" si="11"/>
        <v>0</v>
      </c>
      <c r="W55" s="45">
        <f t="shared" si="11"/>
        <v>0</v>
      </c>
      <c r="X55" s="45">
        <f t="shared" si="11"/>
        <v>0</v>
      </c>
      <c r="Y55" s="43">
        <f>SUM(C55:X55)</f>
        <v>232.48099999999999</v>
      </c>
    </row>
    <row r="56" spans="1:25" x14ac:dyDescent="0.1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7"/>
    </row>
    <row r="57" spans="1:25" x14ac:dyDescent="0.1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7"/>
    </row>
    <row r="58" spans="1:25" x14ac:dyDescent="0.15">
      <c r="A58" s="118" t="s">
        <v>12</v>
      </c>
      <c r="B58" s="118"/>
      <c r="C58" s="50"/>
      <c r="H58" s="118" t="s">
        <v>13</v>
      </c>
      <c r="I58" s="118"/>
      <c r="J58" s="118"/>
      <c r="K58" s="118"/>
      <c r="P58" s="118" t="s">
        <v>14</v>
      </c>
      <c r="Q58" s="118"/>
      <c r="R58" s="118"/>
      <c r="S58" s="118"/>
    </row>
  </sheetData>
  <mergeCells count="30">
    <mergeCell ref="P58:S58"/>
    <mergeCell ref="P32:S32"/>
    <mergeCell ref="A33:B34"/>
    <mergeCell ref="C33:V33"/>
    <mergeCell ref="A35:A38"/>
    <mergeCell ref="A39:A42"/>
    <mergeCell ref="A43:A46"/>
    <mergeCell ref="A51:B51"/>
    <mergeCell ref="A52:B52"/>
    <mergeCell ref="A55:B55"/>
    <mergeCell ref="A58:B58"/>
    <mergeCell ref="H58:K58"/>
    <mergeCell ref="A28:B28"/>
    <mergeCell ref="H28:K28"/>
    <mergeCell ref="P28:S28"/>
    <mergeCell ref="B31:J31"/>
    <mergeCell ref="M31:Q31"/>
    <mergeCell ref="R31:V31"/>
    <mergeCell ref="A25:B25"/>
    <mergeCell ref="B1:J1"/>
    <mergeCell ref="M1:Q1"/>
    <mergeCell ref="R1:V1"/>
    <mergeCell ref="P2:S2"/>
    <mergeCell ref="A3:B4"/>
    <mergeCell ref="C3:V3"/>
    <mergeCell ref="A5:A8"/>
    <mergeCell ref="A9:A12"/>
    <mergeCell ref="A13:A16"/>
    <mergeCell ref="A21:B21"/>
    <mergeCell ref="A22:B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2017-10-16T05:19:25Z</dcterms:modified>
</cp:coreProperties>
</file>