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7035" activeTab="5"/>
  </bookViews>
  <sheets>
    <sheet name="01.06" sheetId="1" r:id="rId1"/>
    <sheet name="02.6" sheetId="2" r:id="rId2"/>
    <sheet name="05.06" sheetId="3" r:id="rId3"/>
    <sheet name="06.06" sheetId="4" r:id="rId4"/>
    <sheet name="07.06" sheetId="5" r:id="rId5"/>
    <sheet name="08.06" sheetId="6" r:id="rId6"/>
    <sheet name="09.06" sheetId="7" r:id="rId7"/>
  </sheets>
  <calcPr calcId="152511"/>
</workbook>
</file>

<file path=xl/calcChain.xml><?xml version="1.0" encoding="utf-8"?>
<calcChain xmlns="http://schemas.openxmlformats.org/spreadsheetml/2006/main">
  <c r="D53" i="6" l="1"/>
  <c r="E53" i="6"/>
  <c r="E55" i="6" s="1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D54" i="6"/>
  <c r="D55" i="6" s="1"/>
  <c r="E54" i="6"/>
  <c r="F54" i="6"/>
  <c r="F55" i="6" s="1"/>
  <c r="G54" i="6"/>
  <c r="H54" i="6"/>
  <c r="H55" i="6" s="1"/>
  <c r="I54" i="6"/>
  <c r="J54" i="6"/>
  <c r="J55" i="6" s="1"/>
  <c r="K54" i="6"/>
  <c r="L54" i="6"/>
  <c r="L55" i="6" s="1"/>
  <c r="M54" i="6"/>
  <c r="N54" i="6"/>
  <c r="N55" i="6" s="1"/>
  <c r="O54" i="6"/>
  <c r="P54" i="6"/>
  <c r="P55" i="6" s="1"/>
  <c r="Q54" i="6"/>
  <c r="R54" i="6"/>
  <c r="R55" i="6" s="1"/>
  <c r="S54" i="6"/>
  <c r="T54" i="6"/>
  <c r="T55" i="6" s="1"/>
  <c r="U54" i="6"/>
  <c r="V54" i="6"/>
  <c r="V55" i="6" s="1"/>
  <c r="W54" i="6"/>
  <c r="X54" i="6"/>
  <c r="X55" i="6" s="1"/>
  <c r="G55" i="6"/>
  <c r="I55" i="6"/>
  <c r="K55" i="6"/>
  <c r="M55" i="6"/>
  <c r="O55" i="6"/>
  <c r="Q55" i="6"/>
  <c r="S55" i="6"/>
  <c r="U55" i="6"/>
  <c r="W55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E39" i="6"/>
  <c r="H51" i="5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H5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X49" i="7" l="1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A49" i="7"/>
  <c r="U48" i="7"/>
  <c r="U53" i="7" s="1"/>
  <c r="Q48" i="7"/>
  <c r="Q53" i="7" s="1"/>
  <c r="M48" i="7"/>
  <c r="M53" i="7" s="1"/>
  <c r="I48" i="7"/>
  <c r="I53" i="7" s="1"/>
  <c r="E48" i="7"/>
  <c r="E53" i="7" s="1"/>
  <c r="X47" i="7"/>
  <c r="W47" i="7"/>
  <c r="W48" i="7" s="1"/>
  <c r="W53" i="7" s="1"/>
  <c r="V47" i="7"/>
  <c r="U47" i="7"/>
  <c r="T47" i="7"/>
  <c r="S47" i="7"/>
  <c r="S48" i="7" s="1"/>
  <c r="S53" i="7" s="1"/>
  <c r="R47" i="7"/>
  <c r="Q47" i="7"/>
  <c r="P47" i="7"/>
  <c r="O47" i="7"/>
  <c r="O48" i="7" s="1"/>
  <c r="O53" i="7" s="1"/>
  <c r="N47" i="7"/>
  <c r="M47" i="7"/>
  <c r="L47" i="7"/>
  <c r="K47" i="7"/>
  <c r="K48" i="7" s="1"/>
  <c r="K53" i="7" s="1"/>
  <c r="J47" i="7"/>
  <c r="I47" i="7"/>
  <c r="H47" i="7"/>
  <c r="F47" i="7"/>
  <c r="E47" i="7"/>
  <c r="D47" i="7"/>
  <c r="C47" i="7"/>
  <c r="C48" i="7" s="1"/>
  <c r="C53" i="7" s="1"/>
  <c r="A47" i="7"/>
  <c r="A53" i="7" s="1"/>
  <c r="G36" i="7"/>
  <c r="G47" i="7" s="1"/>
  <c r="G48" i="7" s="1"/>
  <c r="G53" i="7" s="1"/>
  <c r="A24" i="7"/>
  <c r="E20" i="7"/>
  <c r="X19" i="7"/>
  <c r="W19" i="7"/>
  <c r="W20" i="7" s="1"/>
  <c r="V19" i="7"/>
  <c r="U19" i="7"/>
  <c r="U20" i="7" s="1"/>
  <c r="T19" i="7"/>
  <c r="S19" i="7"/>
  <c r="S20" i="7" s="1"/>
  <c r="R19" i="7"/>
  <c r="Q19" i="7"/>
  <c r="Q20" i="7" s="1"/>
  <c r="P19" i="7"/>
  <c r="O19" i="7"/>
  <c r="O20" i="7" s="1"/>
  <c r="N19" i="7"/>
  <c r="M19" i="7"/>
  <c r="M20" i="7" s="1"/>
  <c r="L19" i="7"/>
  <c r="K19" i="7"/>
  <c r="K20" i="7" s="1"/>
  <c r="J19" i="7"/>
  <c r="I19" i="7"/>
  <c r="I20" i="7" s="1"/>
  <c r="H19" i="7"/>
  <c r="G19" i="7"/>
  <c r="G20" i="7" s="1"/>
  <c r="F19" i="7"/>
  <c r="E19" i="7"/>
  <c r="D19" i="7"/>
  <c r="C19" i="7"/>
  <c r="C20" i="7" s="1"/>
  <c r="A19" i="7"/>
  <c r="X20" i="7" s="1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17" i="7"/>
  <c r="V50" i="6"/>
  <c r="R50" i="6"/>
  <c r="N50" i="6"/>
  <c r="J50" i="6"/>
  <c r="F50" i="6"/>
  <c r="C49" i="6"/>
  <c r="A49" i="6"/>
  <c r="W48" i="6"/>
  <c r="U48" i="6"/>
  <c r="S48" i="6"/>
  <c r="Q48" i="6"/>
  <c r="O48" i="6"/>
  <c r="M48" i="6"/>
  <c r="K48" i="6"/>
  <c r="I48" i="6"/>
  <c r="G48" i="6"/>
  <c r="E48" i="6"/>
  <c r="C47" i="6"/>
  <c r="C48" i="6" s="1"/>
  <c r="C53" i="6" s="1"/>
  <c r="A47" i="6"/>
  <c r="A53" i="6" s="1"/>
  <c r="A24" i="6"/>
  <c r="O20" i="6"/>
  <c r="K20" i="6"/>
  <c r="G20" i="6"/>
  <c r="C20" i="6"/>
  <c r="X19" i="6"/>
  <c r="W19" i="6"/>
  <c r="W20" i="6" s="1"/>
  <c r="V19" i="6"/>
  <c r="U19" i="6"/>
  <c r="U20" i="6" s="1"/>
  <c r="T19" i="6"/>
  <c r="S19" i="6"/>
  <c r="S20" i="6" s="1"/>
  <c r="R19" i="6"/>
  <c r="Q19" i="6"/>
  <c r="Q20" i="6" s="1"/>
  <c r="O19" i="6"/>
  <c r="N19" i="6"/>
  <c r="M19" i="6"/>
  <c r="M20" i="6" s="1"/>
  <c r="L19" i="6"/>
  <c r="K19" i="6"/>
  <c r="J19" i="6"/>
  <c r="I19" i="6"/>
  <c r="I20" i="6" s="1"/>
  <c r="H19" i="6"/>
  <c r="G19" i="6"/>
  <c r="F19" i="6"/>
  <c r="E19" i="6"/>
  <c r="E20" i="6" s="1"/>
  <c r="D19" i="6"/>
  <c r="C19" i="6"/>
  <c r="A19" i="6"/>
  <c r="X20" i="6" s="1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17" i="6"/>
  <c r="P14" i="6"/>
  <c r="P19" i="6" s="1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62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A60" i="5"/>
  <c r="A66" i="5" s="1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19" i="5"/>
  <c r="X20" i="5" s="1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F17" i="5"/>
  <c r="E17" i="5"/>
  <c r="D17" i="5"/>
  <c r="C17" i="5"/>
  <c r="A17" i="5"/>
  <c r="W13" i="5"/>
  <c r="G11" i="5"/>
  <c r="G6" i="5"/>
  <c r="C67" i="4"/>
  <c r="A67" i="4"/>
  <c r="C65" i="4"/>
  <c r="A65" i="4"/>
  <c r="A71" i="4" s="1"/>
  <c r="R57" i="4"/>
  <c r="P57" i="4"/>
  <c r="G54" i="4"/>
  <c r="C19" i="4"/>
  <c r="A19" i="4"/>
  <c r="X20" i="4" s="1"/>
  <c r="X24" i="4" s="1"/>
  <c r="C17" i="4"/>
  <c r="A17" i="4"/>
  <c r="P14" i="4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J63" i="3"/>
  <c r="I63" i="3"/>
  <c r="H63" i="3"/>
  <c r="G63" i="3"/>
  <c r="F63" i="3"/>
  <c r="E63" i="3"/>
  <c r="D63" i="3"/>
  <c r="C63" i="3"/>
  <c r="A63" i="3"/>
  <c r="A68" i="3" s="1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F61" i="3"/>
  <c r="E61" i="3"/>
  <c r="D61" i="3"/>
  <c r="C61" i="3"/>
  <c r="A61" i="3"/>
  <c r="A67" i="3" s="1"/>
  <c r="K53" i="3"/>
  <c r="K63" i="3" s="1"/>
  <c r="G50" i="3"/>
  <c r="G61" i="3" s="1"/>
  <c r="C19" i="3"/>
  <c r="A19" i="3"/>
  <c r="X20" i="3" s="1"/>
  <c r="X24" i="3" s="1"/>
  <c r="C17" i="3"/>
  <c r="A17" i="3"/>
  <c r="N9" i="3"/>
  <c r="C63" i="2"/>
  <c r="A63" i="2"/>
  <c r="C61" i="2"/>
  <c r="A61" i="2"/>
  <c r="A67" i="2" s="1"/>
  <c r="G50" i="2"/>
  <c r="C19" i="2"/>
  <c r="A19" i="2"/>
  <c r="X20" i="2" s="1"/>
  <c r="C17" i="2"/>
  <c r="A17" i="2"/>
  <c r="O66" i="4" l="1"/>
  <c r="O71" i="4" s="1"/>
  <c r="I66" i="4"/>
  <c r="I71" i="4" s="1"/>
  <c r="G66" i="4"/>
  <c r="G71" i="4" s="1"/>
  <c r="C66" i="4"/>
  <c r="C71" i="4" s="1"/>
  <c r="W66" i="4"/>
  <c r="W71" i="4" s="1"/>
  <c r="Q66" i="4"/>
  <c r="Q71" i="4" s="1"/>
  <c r="O62" i="2"/>
  <c r="O67" i="2" s="1"/>
  <c r="I62" i="2"/>
  <c r="I67" i="2" s="1"/>
  <c r="G62" i="2"/>
  <c r="G67" i="2" s="1"/>
  <c r="C62" i="2"/>
  <c r="C67" i="2" s="1"/>
  <c r="W62" i="2"/>
  <c r="W67" i="2" s="1"/>
  <c r="Q62" i="2"/>
  <c r="Q67" i="2" s="1"/>
  <c r="I61" i="5"/>
  <c r="I66" i="5" s="1"/>
  <c r="Q61" i="5"/>
  <c r="Q66" i="5" s="1"/>
  <c r="C61" i="5"/>
  <c r="C66" i="5" s="1"/>
  <c r="G61" i="5"/>
  <c r="G66" i="5" s="1"/>
  <c r="K61" i="5"/>
  <c r="K66" i="5" s="1"/>
  <c r="O61" i="5"/>
  <c r="O66" i="5" s="1"/>
  <c r="S61" i="5"/>
  <c r="S66" i="5" s="1"/>
  <c r="W61" i="5"/>
  <c r="W66" i="5" s="1"/>
  <c r="E61" i="5"/>
  <c r="E66" i="5" s="1"/>
  <c r="M61" i="5"/>
  <c r="M66" i="5" s="1"/>
  <c r="U61" i="5"/>
  <c r="U66" i="5" s="1"/>
  <c r="C20" i="5"/>
  <c r="C24" i="5" s="1"/>
  <c r="E20" i="5"/>
  <c r="E24" i="5" s="1"/>
  <c r="G20" i="5"/>
  <c r="G24" i="5" s="1"/>
  <c r="I20" i="5"/>
  <c r="I24" i="5" s="1"/>
  <c r="K20" i="5"/>
  <c r="K24" i="5" s="1"/>
  <c r="M20" i="5"/>
  <c r="M21" i="5" s="1"/>
  <c r="M25" i="5" s="1"/>
  <c r="O20" i="5"/>
  <c r="O24" i="5" s="1"/>
  <c r="Q20" i="5"/>
  <c r="Q24" i="5" s="1"/>
  <c r="S20" i="5"/>
  <c r="S24" i="5" s="1"/>
  <c r="U20" i="5"/>
  <c r="U21" i="5" s="1"/>
  <c r="U25" i="5" s="1"/>
  <c r="W20" i="5"/>
  <c r="W24" i="5" s="1"/>
  <c r="A24" i="5"/>
  <c r="K66" i="4"/>
  <c r="K71" i="4" s="1"/>
  <c r="S66" i="4"/>
  <c r="S71" i="4" s="1"/>
  <c r="E66" i="4"/>
  <c r="E71" i="4" s="1"/>
  <c r="M66" i="4"/>
  <c r="M71" i="4" s="1"/>
  <c r="U66" i="4"/>
  <c r="U71" i="4" s="1"/>
  <c r="E20" i="4"/>
  <c r="E24" i="4" s="1"/>
  <c r="K20" i="4"/>
  <c r="K24" i="4" s="1"/>
  <c r="O20" i="4"/>
  <c r="O24" i="4" s="1"/>
  <c r="S20" i="4"/>
  <c r="S24" i="4" s="1"/>
  <c r="W20" i="4"/>
  <c r="W24" i="4" s="1"/>
  <c r="G20" i="4"/>
  <c r="G24" i="4" s="1"/>
  <c r="I20" i="4"/>
  <c r="I24" i="4" s="1"/>
  <c r="M20" i="4"/>
  <c r="M24" i="4" s="1"/>
  <c r="Q20" i="4"/>
  <c r="Q24" i="4" s="1"/>
  <c r="U20" i="4"/>
  <c r="U24" i="4" s="1"/>
  <c r="C20" i="4"/>
  <c r="A24" i="4"/>
  <c r="W18" i="3"/>
  <c r="W23" i="3" s="1"/>
  <c r="N18" i="3"/>
  <c r="N23" i="3" s="1"/>
  <c r="K62" i="2"/>
  <c r="K67" i="2" s="1"/>
  <c r="S62" i="2"/>
  <c r="S67" i="2" s="1"/>
  <c r="E62" i="2"/>
  <c r="E67" i="2" s="1"/>
  <c r="M62" i="2"/>
  <c r="M67" i="2" s="1"/>
  <c r="U62" i="2"/>
  <c r="U67" i="2" s="1"/>
  <c r="G20" i="2"/>
  <c r="K20" i="2"/>
  <c r="K24" i="2" s="1"/>
  <c r="O20" i="2"/>
  <c r="S20" i="2"/>
  <c r="S24" i="2" s="1"/>
  <c r="W20" i="2"/>
  <c r="A24" i="2"/>
  <c r="C20" i="2"/>
  <c r="I20" i="2"/>
  <c r="I24" i="2" s="1"/>
  <c r="M20" i="2"/>
  <c r="Q20" i="2"/>
  <c r="Q24" i="2" s="1"/>
  <c r="U20" i="2"/>
  <c r="E20" i="2"/>
  <c r="E24" i="2" s="1"/>
  <c r="C24" i="7"/>
  <c r="C21" i="7"/>
  <c r="G24" i="7"/>
  <c r="G21" i="7"/>
  <c r="G25" i="7" s="1"/>
  <c r="W18" i="7"/>
  <c r="W23" i="7" s="1"/>
  <c r="U18" i="7"/>
  <c r="U23" i="7" s="1"/>
  <c r="S18" i="7"/>
  <c r="S23" i="7" s="1"/>
  <c r="Q18" i="7"/>
  <c r="Q23" i="7" s="1"/>
  <c r="O18" i="7"/>
  <c r="O23" i="7" s="1"/>
  <c r="M18" i="7"/>
  <c r="M23" i="7" s="1"/>
  <c r="K18" i="7"/>
  <c r="K23" i="7" s="1"/>
  <c r="I18" i="7"/>
  <c r="I23" i="7" s="1"/>
  <c r="G18" i="7"/>
  <c r="G23" i="7" s="1"/>
  <c r="E18" i="7"/>
  <c r="E23" i="7" s="1"/>
  <c r="C18" i="7"/>
  <c r="C23" i="7" s="1"/>
  <c r="A23" i="7"/>
  <c r="F18" i="7"/>
  <c r="F23" i="7" s="1"/>
  <c r="J18" i="7"/>
  <c r="J23" i="7" s="1"/>
  <c r="N18" i="7"/>
  <c r="N23" i="7" s="1"/>
  <c r="R18" i="7"/>
  <c r="R23" i="7" s="1"/>
  <c r="V18" i="7"/>
  <c r="V23" i="7" s="1"/>
  <c r="X24" i="7"/>
  <c r="E24" i="7"/>
  <c r="D18" i="7"/>
  <c r="D23" i="7" s="1"/>
  <c r="H18" i="7"/>
  <c r="H23" i="7" s="1"/>
  <c r="L18" i="7"/>
  <c r="L23" i="7" s="1"/>
  <c r="P18" i="7"/>
  <c r="P23" i="7" s="1"/>
  <c r="T18" i="7"/>
  <c r="T23" i="7" s="1"/>
  <c r="X18" i="7"/>
  <c r="X23" i="7" s="1"/>
  <c r="I24" i="7"/>
  <c r="K24" i="7"/>
  <c r="K21" i="7"/>
  <c r="K25" i="7" s="1"/>
  <c r="M24" i="7"/>
  <c r="O24" i="7"/>
  <c r="O21" i="7"/>
  <c r="O25" i="7" s="1"/>
  <c r="Q24" i="7"/>
  <c r="S24" i="7"/>
  <c r="U24" i="7"/>
  <c r="W24" i="7"/>
  <c r="W21" i="7"/>
  <c r="W25" i="7" s="1"/>
  <c r="A54" i="7"/>
  <c r="W50" i="7"/>
  <c r="U50" i="7"/>
  <c r="S50" i="7"/>
  <c r="Q50" i="7"/>
  <c r="O50" i="7"/>
  <c r="M50" i="7"/>
  <c r="K50" i="7"/>
  <c r="I50" i="7"/>
  <c r="G50" i="7"/>
  <c r="E50" i="7"/>
  <c r="C50" i="7"/>
  <c r="F50" i="7"/>
  <c r="J50" i="7"/>
  <c r="N50" i="7"/>
  <c r="R50" i="7"/>
  <c r="V50" i="7"/>
  <c r="D20" i="7"/>
  <c r="F20" i="7"/>
  <c r="H20" i="7"/>
  <c r="J20" i="7"/>
  <c r="L20" i="7"/>
  <c r="N20" i="7"/>
  <c r="P20" i="7"/>
  <c r="R20" i="7"/>
  <c r="T20" i="7"/>
  <c r="V20" i="7"/>
  <c r="D50" i="7"/>
  <c r="H50" i="7"/>
  <c r="L50" i="7"/>
  <c r="P50" i="7"/>
  <c r="T50" i="7"/>
  <c r="X50" i="7"/>
  <c r="D48" i="7"/>
  <c r="D53" i="7" s="1"/>
  <c r="Y53" i="7" s="1"/>
  <c r="F48" i="7"/>
  <c r="F53" i="7" s="1"/>
  <c r="H48" i="7"/>
  <c r="H53" i="7" s="1"/>
  <c r="J48" i="7"/>
  <c r="J53" i="7" s="1"/>
  <c r="L48" i="7"/>
  <c r="L53" i="7" s="1"/>
  <c r="N48" i="7"/>
  <c r="N53" i="7" s="1"/>
  <c r="P48" i="7"/>
  <c r="P53" i="7" s="1"/>
  <c r="R48" i="7"/>
  <c r="R53" i="7" s="1"/>
  <c r="T48" i="7"/>
  <c r="T53" i="7" s="1"/>
  <c r="V48" i="7"/>
  <c r="V53" i="7" s="1"/>
  <c r="X48" i="7"/>
  <c r="X53" i="7" s="1"/>
  <c r="E24" i="6"/>
  <c r="I24" i="6"/>
  <c r="M24" i="6"/>
  <c r="Q24" i="6"/>
  <c r="S24" i="6"/>
  <c r="S21" i="6"/>
  <c r="S25" i="6" s="1"/>
  <c r="W18" i="6"/>
  <c r="W23" i="6" s="1"/>
  <c r="U18" i="6"/>
  <c r="U23" i="6" s="1"/>
  <c r="S18" i="6"/>
  <c r="S23" i="6" s="1"/>
  <c r="Q18" i="6"/>
  <c r="Q23" i="6" s="1"/>
  <c r="O18" i="6"/>
  <c r="O23" i="6" s="1"/>
  <c r="M18" i="6"/>
  <c r="M23" i="6" s="1"/>
  <c r="K18" i="6"/>
  <c r="K23" i="6" s="1"/>
  <c r="I18" i="6"/>
  <c r="I23" i="6" s="1"/>
  <c r="G18" i="6"/>
  <c r="G23" i="6" s="1"/>
  <c r="E18" i="6"/>
  <c r="E23" i="6" s="1"/>
  <c r="C18" i="6"/>
  <c r="C23" i="6" s="1"/>
  <c r="A23" i="6"/>
  <c r="F18" i="6"/>
  <c r="F23" i="6" s="1"/>
  <c r="J18" i="6"/>
  <c r="J23" i="6" s="1"/>
  <c r="N18" i="6"/>
  <c r="N23" i="6" s="1"/>
  <c r="R18" i="6"/>
  <c r="R23" i="6" s="1"/>
  <c r="V18" i="6"/>
  <c r="V23" i="6" s="1"/>
  <c r="X24" i="6"/>
  <c r="U24" i="6"/>
  <c r="W24" i="6"/>
  <c r="W21" i="6"/>
  <c r="W25" i="6" s="1"/>
  <c r="C24" i="6"/>
  <c r="C21" i="6"/>
  <c r="G24" i="6"/>
  <c r="G21" i="6"/>
  <c r="G25" i="6" s="1"/>
  <c r="K24" i="6"/>
  <c r="K21" i="6"/>
  <c r="K25" i="6" s="1"/>
  <c r="O24" i="6"/>
  <c r="O21" i="6"/>
  <c r="O25" i="6" s="1"/>
  <c r="D18" i="6"/>
  <c r="D23" i="6" s="1"/>
  <c r="H18" i="6"/>
  <c r="H23" i="6" s="1"/>
  <c r="L18" i="6"/>
  <c r="L23" i="6" s="1"/>
  <c r="P18" i="6"/>
  <c r="P23" i="6" s="1"/>
  <c r="T18" i="6"/>
  <c r="T23" i="6" s="1"/>
  <c r="X18" i="6"/>
  <c r="X23" i="6" s="1"/>
  <c r="D20" i="6"/>
  <c r="F20" i="6"/>
  <c r="H20" i="6"/>
  <c r="J20" i="6"/>
  <c r="L20" i="6"/>
  <c r="N20" i="6"/>
  <c r="P20" i="6"/>
  <c r="R20" i="6"/>
  <c r="T20" i="6"/>
  <c r="V20" i="6"/>
  <c r="A54" i="6"/>
  <c r="W50" i="6"/>
  <c r="U50" i="6"/>
  <c r="S50" i="6"/>
  <c r="Q50" i="6"/>
  <c r="O50" i="6"/>
  <c r="M50" i="6"/>
  <c r="K50" i="6"/>
  <c r="I50" i="6"/>
  <c r="G50" i="6"/>
  <c r="E50" i="6"/>
  <c r="C50" i="6"/>
  <c r="D50" i="6"/>
  <c r="H50" i="6"/>
  <c r="L50" i="6"/>
  <c r="P50" i="6"/>
  <c r="T50" i="6"/>
  <c r="X50" i="6"/>
  <c r="D48" i="6"/>
  <c r="F48" i="6"/>
  <c r="H48" i="6"/>
  <c r="J48" i="6"/>
  <c r="L48" i="6"/>
  <c r="N48" i="6"/>
  <c r="P48" i="6"/>
  <c r="R48" i="6"/>
  <c r="T48" i="6"/>
  <c r="V48" i="6"/>
  <c r="X48" i="6"/>
  <c r="W18" i="5"/>
  <c r="W23" i="5" s="1"/>
  <c r="U18" i="5"/>
  <c r="U23" i="5" s="1"/>
  <c r="S18" i="5"/>
  <c r="S23" i="5" s="1"/>
  <c r="Q18" i="5"/>
  <c r="Q23" i="5" s="1"/>
  <c r="O18" i="5"/>
  <c r="O23" i="5" s="1"/>
  <c r="M18" i="5"/>
  <c r="M23" i="5" s="1"/>
  <c r="K18" i="5"/>
  <c r="K23" i="5" s="1"/>
  <c r="I18" i="5"/>
  <c r="I23" i="5" s="1"/>
  <c r="E18" i="5"/>
  <c r="E23" i="5" s="1"/>
  <c r="C18" i="5"/>
  <c r="C23" i="5" s="1"/>
  <c r="A23" i="5"/>
  <c r="D18" i="5"/>
  <c r="D23" i="5" s="1"/>
  <c r="H18" i="5"/>
  <c r="H23" i="5" s="1"/>
  <c r="L18" i="5"/>
  <c r="L23" i="5" s="1"/>
  <c r="P18" i="5"/>
  <c r="P23" i="5" s="1"/>
  <c r="T18" i="5"/>
  <c r="T23" i="5" s="1"/>
  <c r="X18" i="5"/>
  <c r="X23" i="5" s="1"/>
  <c r="I21" i="5"/>
  <c r="I25" i="5" s="1"/>
  <c r="M24" i="5"/>
  <c r="O21" i="5"/>
  <c r="O25" i="5" s="1"/>
  <c r="Q21" i="5"/>
  <c r="Q25" i="5" s="1"/>
  <c r="U24" i="5"/>
  <c r="W21" i="5"/>
  <c r="W25" i="5" s="1"/>
  <c r="G17" i="5"/>
  <c r="G18" i="5" s="1"/>
  <c r="F18" i="5"/>
  <c r="F23" i="5" s="1"/>
  <c r="J18" i="5"/>
  <c r="J23" i="5" s="1"/>
  <c r="N18" i="5"/>
  <c r="N23" i="5" s="1"/>
  <c r="R18" i="5"/>
  <c r="R23" i="5" s="1"/>
  <c r="V18" i="5"/>
  <c r="V23" i="5" s="1"/>
  <c r="X24" i="5"/>
  <c r="X21" i="5"/>
  <c r="X25" i="5" s="1"/>
  <c r="A67" i="5"/>
  <c r="W63" i="5"/>
  <c r="U63" i="5"/>
  <c r="S63" i="5"/>
  <c r="Q63" i="5"/>
  <c r="O63" i="5"/>
  <c r="M63" i="5"/>
  <c r="K63" i="5"/>
  <c r="I63" i="5"/>
  <c r="G63" i="5"/>
  <c r="E63" i="5"/>
  <c r="C63" i="5"/>
  <c r="F63" i="5"/>
  <c r="J63" i="5"/>
  <c r="N63" i="5"/>
  <c r="R63" i="5"/>
  <c r="V63" i="5"/>
  <c r="D20" i="5"/>
  <c r="F20" i="5"/>
  <c r="H20" i="5"/>
  <c r="J20" i="5"/>
  <c r="L20" i="5"/>
  <c r="N20" i="5"/>
  <c r="P20" i="5"/>
  <c r="R20" i="5"/>
  <c r="T20" i="5"/>
  <c r="V20" i="5"/>
  <c r="D63" i="5"/>
  <c r="H63" i="5"/>
  <c r="L63" i="5"/>
  <c r="P63" i="5"/>
  <c r="T63" i="5"/>
  <c r="X63" i="5"/>
  <c r="D61" i="5"/>
  <c r="D66" i="5" s="1"/>
  <c r="F61" i="5"/>
  <c r="F66" i="5" s="1"/>
  <c r="H61" i="5"/>
  <c r="H66" i="5" s="1"/>
  <c r="J61" i="5"/>
  <c r="J66" i="5" s="1"/>
  <c r="L61" i="5"/>
  <c r="L66" i="5" s="1"/>
  <c r="N61" i="5"/>
  <c r="N66" i="5" s="1"/>
  <c r="P61" i="5"/>
  <c r="P66" i="5" s="1"/>
  <c r="R61" i="5"/>
  <c r="R66" i="5" s="1"/>
  <c r="T61" i="5"/>
  <c r="T66" i="5" s="1"/>
  <c r="V61" i="5"/>
  <c r="V66" i="5" s="1"/>
  <c r="X61" i="5"/>
  <c r="X66" i="5" s="1"/>
  <c r="W18" i="4"/>
  <c r="W23" i="4" s="1"/>
  <c r="W25" i="4" s="1"/>
  <c r="U18" i="4"/>
  <c r="U23" i="4" s="1"/>
  <c r="S18" i="4"/>
  <c r="S23" i="4" s="1"/>
  <c r="Q18" i="4"/>
  <c r="Q23" i="4" s="1"/>
  <c r="Q25" i="4" s="1"/>
  <c r="O18" i="4"/>
  <c r="O23" i="4" s="1"/>
  <c r="O25" i="4" s="1"/>
  <c r="M18" i="4"/>
  <c r="M23" i="4" s="1"/>
  <c r="K18" i="4"/>
  <c r="K23" i="4" s="1"/>
  <c r="I18" i="4"/>
  <c r="I23" i="4" s="1"/>
  <c r="I25" i="4" s="1"/>
  <c r="G18" i="4"/>
  <c r="G23" i="4" s="1"/>
  <c r="E18" i="4"/>
  <c r="E23" i="4" s="1"/>
  <c r="E25" i="4" s="1"/>
  <c r="C18" i="4"/>
  <c r="C23" i="4" s="1"/>
  <c r="A23" i="4"/>
  <c r="F18" i="4"/>
  <c r="F23" i="4" s="1"/>
  <c r="J18" i="4"/>
  <c r="J23" i="4" s="1"/>
  <c r="N18" i="4"/>
  <c r="N23" i="4" s="1"/>
  <c r="R18" i="4"/>
  <c r="R23" i="4" s="1"/>
  <c r="V18" i="4"/>
  <c r="V23" i="4" s="1"/>
  <c r="W21" i="4"/>
  <c r="C24" i="4"/>
  <c r="C21" i="4"/>
  <c r="D18" i="4"/>
  <c r="D23" i="4" s="1"/>
  <c r="H18" i="4"/>
  <c r="H23" i="4" s="1"/>
  <c r="L18" i="4"/>
  <c r="L23" i="4" s="1"/>
  <c r="P18" i="4"/>
  <c r="P23" i="4" s="1"/>
  <c r="T18" i="4"/>
  <c r="T23" i="4" s="1"/>
  <c r="X18" i="4"/>
  <c r="X23" i="4" s="1"/>
  <c r="X25" i="4" s="1"/>
  <c r="O21" i="4"/>
  <c r="A72" i="4"/>
  <c r="W68" i="4"/>
  <c r="W72" i="4" s="1"/>
  <c r="W73" i="4" s="1"/>
  <c r="U68" i="4"/>
  <c r="U72" i="4" s="1"/>
  <c r="S68" i="4"/>
  <c r="S72" i="4" s="1"/>
  <c r="Q68" i="4"/>
  <c r="Q72" i="4" s="1"/>
  <c r="Q73" i="4" s="1"/>
  <c r="O68" i="4"/>
  <c r="O72" i="4" s="1"/>
  <c r="O73" i="4" s="1"/>
  <c r="M68" i="4"/>
  <c r="M72" i="4" s="1"/>
  <c r="K68" i="4"/>
  <c r="K72" i="4" s="1"/>
  <c r="I68" i="4"/>
  <c r="I72" i="4" s="1"/>
  <c r="I73" i="4" s="1"/>
  <c r="G68" i="4"/>
  <c r="G72" i="4" s="1"/>
  <c r="G73" i="4" s="1"/>
  <c r="E68" i="4"/>
  <c r="E72" i="4" s="1"/>
  <c r="C68" i="4"/>
  <c r="F68" i="4"/>
  <c r="F72" i="4" s="1"/>
  <c r="J68" i="4"/>
  <c r="J72" i="4" s="1"/>
  <c r="N68" i="4"/>
  <c r="N72" i="4" s="1"/>
  <c r="R68" i="4"/>
  <c r="R72" i="4" s="1"/>
  <c r="V68" i="4"/>
  <c r="V72" i="4" s="1"/>
  <c r="D20" i="4"/>
  <c r="D24" i="4" s="1"/>
  <c r="F20" i="4"/>
  <c r="F24" i="4" s="1"/>
  <c r="H20" i="4"/>
  <c r="H24" i="4" s="1"/>
  <c r="J20" i="4"/>
  <c r="J24" i="4" s="1"/>
  <c r="L20" i="4"/>
  <c r="L24" i="4" s="1"/>
  <c r="N20" i="4"/>
  <c r="N24" i="4" s="1"/>
  <c r="P20" i="4"/>
  <c r="P24" i="4" s="1"/>
  <c r="R20" i="4"/>
  <c r="R24" i="4" s="1"/>
  <c r="T20" i="4"/>
  <c r="T24" i="4" s="1"/>
  <c r="V20" i="4"/>
  <c r="V24" i="4" s="1"/>
  <c r="D68" i="4"/>
  <c r="D72" i="4" s="1"/>
  <c r="H68" i="4"/>
  <c r="H72" i="4" s="1"/>
  <c r="L68" i="4"/>
  <c r="L72" i="4" s="1"/>
  <c r="P68" i="4"/>
  <c r="P72" i="4" s="1"/>
  <c r="T68" i="4"/>
  <c r="T72" i="4" s="1"/>
  <c r="X68" i="4"/>
  <c r="X72" i="4" s="1"/>
  <c r="D66" i="4"/>
  <c r="D71" i="4" s="1"/>
  <c r="D73" i="4" s="1"/>
  <c r="F66" i="4"/>
  <c r="F71" i="4" s="1"/>
  <c r="F73" i="4" s="1"/>
  <c r="H66" i="4"/>
  <c r="H71" i="4" s="1"/>
  <c r="J66" i="4"/>
  <c r="J71" i="4" s="1"/>
  <c r="L66" i="4"/>
  <c r="L71" i="4" s="1"/>
  <c r="L73" i="4" s="1"/>
  <c r="N66" i="4"/>
  <c r="N71" i="4" s="1"/>
  <c r="N73" i="4" s="1"/>
  <c r="P66" i="4"/>
  <c r="P71" i="4" s="1"/>
  <c r="R66" i="4"/>
  <c r="R71" i="4" s="1"/>
  <c r="T66" i="4"/>
  <c r="T71" i="4" s="1"/>
  <c r="T73" i="4" s="1"/>
  <c r="V66" i="4"/>
  <c r="V71" i="4" s="1"/>
  <c r="V73" i="4" s="1"/>
  <c r="X66" i="4"/>
  <c r="X71" i="4" s="1"/>
  <c r="D18" i="3"/>
  <c r="D23" i="3" s="1"/>
  <c r="D25" i="3" s="1"/>
  <c r="F18" i="3"/>
  <c r="F23" i="3" s="1"/>
  <c r="H18" i="3"/>
  <c r="H23" i="3" s="1"/>
  <c r="H25" i="3" s="1"/>
  <c r="J18" i="3"/>
  <c r="J23" i="3" s="1"/>
  <c r="L18" i="3"/>
  <c r="L23" i="3" s="1"/>
  <c r="L25" i="3" s="1"/>
  <c r="P18" i="3"/>
  <c r="P23" i="3" s="1"/>
  <c r="R18" i="3"/>
  <c r="R23" i="3" s="1"/>
  <c r="T18" i="3"/>
  <c r="T23" i="3" s="1"/>
  <c r="V18" i="3"/>
  <c r="V23" i="3" s="1"/>
  <c r="X18" i="3"/>
  <c r="X23" i="3" s="1"/>
  <c r="X25" i="3" s="1"/>
  <c r="C20" i="3"/>
  <c r="E20" i="3"/>
  <c r="E24" i="3" s="1"/>
  <c r="G20" i="3"/>
  <c r="G24" i="3" s="1"/>
  <c r="I20" i="3"/>
  <c r="I24" i="3" s="1"/>
  <c r="K20" i="3"/>
  <c r="K24" i="3" s="1"/>
  <c r="M20" i="3"/>
  <c r="M24" i="3" s="1"/>
  <c r="O20" i="3"/>
  <c r="O24" i="3" s="1"/>
  <c r="Q20" i="3"/>
  <c r="Q24" i="3" s="1"/>
  <c r="S20" i="3"/>
  <c r="S24" i="3" s="1"/>
  <c r="U20" i="3"/>
  <c r="U24" i="3" s="1"/>
  <c r="W20" i="3"/>
  <c r="W24" i="3" s="1"/>
  <c r="A23" i="3"/>
  <c r="A24" i="3"/>
  <c r="C18" i="3"/>
  <c r="C23" i="3" s="1"/>
  <c r="E18" i="3"/>
  <c r="E23" i="3" s="1"/>
  <c r="E25" i="3" s="1"/>
  <c r="G18" i="3"/>
  <c r="G23" i="3" s="1"/>
  <c r="I18" i="3"/>
  <c r="I23" i="3" s="1"/>
  <c r="I25" i="3" s="1"/>
  <c r="K18" i="3"/>
  <c r="K23" i="3" s="1"/>
  <c r="M18" i="3"/>
  <c r="M23" i="3" s="1"/>
  <c r="M25" i="3" s="1"/>
  <c r="O18" i="3"/>
  <c r="O23" i="3" s="1"/>
  <c r="Q18" i="3"/>
  <c r="Q23" i="3" s="1"/>
  <c r="Q25" i="3" s="1"/>
  <c r="S18" i="3"/>
  <c r="S23" i="3" s="1"/>
  <c r="U18" i="3"/>
  <c r="U23" i="3" s="1"/>
  <c r="U25" i="3" s="1"/>
  <c r="D20" i="3"/>
  <c r="D24" i="3" s="1"/>
  <c r="F20" i="3"/>
  <c r="F24" i="3" s="1"/>
  <c r="H20" i="3"/>
  <c r="H24" i="3" s="1"/>
  <c r="J20" i="3"/>
  <c r="J24" i="3" s="1"/>
  <c r="L20" i="3"/>
  <c r="L24" i="3" s="1"/>
  <c r="N20" i="3"/>
  <c r="N24" i="3" s="1"/>
  <c r="P20" i="3"/>
  <c r="P24" i="3" s="1"/>
  <c r="R20" i="3"/>
  <c r="R24" i="3" s="1"/>
  <c r="T20" i="3"/>
  <c r="T24" i="3" s="1"/>
  <c r="V20" i="3"/>
  <c r="V24" i="3" s="1"/>
  <c r="C62" i="3"/>
  <c r="C67" i="3" s="1"/>
  <c r="E62" i="3"/>
  <c r="E67" i="3" s="1"/>
  <c r="G62" i="3"/>
  <c r="G67" i="3" s="1"/>
  <c r="I62" i="3"/>
  <c r="I67" i="3" s="1"/>
  <c r="K62" i="3"/>
  <c r="K67" i="3" s="1"/>
  <c r="M62" i="3"/>
  <c r="M67" i="3" s="1"/>
  <c r="O62" i="3"/>
  <c r="O67" i="3" s="1"/>
  <c r="Q62" i="3"/>
  <c r="Q67" i="3" s="1"/>
  <c r="S62" i="3"/>
  <c r="S67" i="3" s="1"/>
  <c r="U62" i="3"/>
  <c r="U67" i="3" s="1"/>
  <c r="W62" i="3"/>
  <c r="W67" i="3" s="1"/>
  <c r="D64" i="3"/>
  <c r="F64" i="3"/>
  <c r="H64" i="3"/>
  <c r="J64" i="3"/>
  <c r="L64" i="3"/>
  <c r="N64" i="3"/>
  <c r="P64" i="3"/>
  <c r="R64" i="3"/>
  <c r="T64" i="3"/>
  <c r="V64" i="3"/>
  <c r="X64" i="3"/>
  <c r="D62" i="3"/>
  <c r="D67" i="3" s="1"/>
  <c r="F62" i="3"/>
  <c r="F67" i="3" s="1"/>
  <c r="H62" i="3"/>
  <c r="H67" i="3" s="1"/>
  <c r="J62" i="3"/>
  <c r="J67" i="3" s="1"/>
  <c r="L62" i="3"/>
  <c r="L67" i="3" s="1"/>
  <c r="N62" i="3"/>
  <c r="N67" i="3" s="1"/>
  <c r="P62" i="3"/>
  <c r="P67" i="3" s="1"/>
  <c r="R62" i="3"/>
  <c r="R67" i="3" s="1"/>
  <c r="T62" i="3"/>
  <c r="T67" i="3" s="1"/>
  <c r="V62" i="3"/>
  <c r="V67" i="3" s="1"/>
  <c r="X62" i="3"/>
  <c r="X67" i="3" s="1"/>
  <c r="C64" i="3"/>
  <c r="E64" i="3"/>
  <c r="G64" i="3"/>
  <c r="I64" i="3"/>
  <c r="K64" i="3"/>
  <c r="M64" i="3"/>
  <c r="O64" i="3"/>
  <c r="Q64" i="3"/>
  <c r="S64" i="3"/>
  <c r="U64" i="3"/>
  <c r="W64" i="3"/>
  <c r="C24" i="2"/>
  <c r="G24" i="2"/>
  <c r="W18" i="2"/>
  <c r="W23" i="2" s="1"/>
  <c r="U18" i="2"/>
  <c r="U23" i="2" s="1"/>
  <c r="S18" i="2"/>
  <c r="S23" i="2" s="1"/>
  <c r="Q18" i="2"/>
  <c r="Q23" i="2" s="1"/>
  <c r="O18" i="2"/>
  <c r="O23" i="2" s="1"/>
  <c r="M18" i="2"/>
  <c r="M23" i="2" s="1"/>
  <c r="K18" i="2"/>
  <c r="K23" i="2" s="1"/>
  <c r="I18" i="2"/>
  <c r="I23" i="2" s="1"/>
  <c r="G18" i="2"/>
  <c r="G23" i="2" s="1"/>
  <c r="E18" i="2"/>
  <c r="E23" i="2" s="1"/>
  <c r="C18" i="2"/>
  <c r="C23" i="2" s="1"/>
  <c r="A23" i="2"/>
  <c r="F18" i="2"/>
  <c r="F23" i="2" s="1"/>
  <c r="J18" i="2"/>
  <c r="J23" i="2" s="1"/>
  <c r="N18" i="2"/>
  <c r="N23" i="2" s="1"/>
  <c r="R18" i="2"/>
  <c r="R23" i="2" s="1"/>
  <c r="V18" i="2"/>
  <c r="V23" i="2" s="1"/>
  <c r="X24" i="2"/>
  <c r="D18" i="2"/>
  <c r="D23" i="2" s="1"/>
  <c r="H18" i="2"/>
  <c r="H23" i="2" s="1"/>
  <c r="L18" i="2"/>
  <c r="L23" i="2" s="1"/>
  <c r="P18" i="2"/>
  <c r="P23" i="2" s="1"/>
  <c r="T18" i="2"/>
  <c r="T23" i="2" s="1"/>
  <c r="X18" i="2"/>
  <c r="X23" i="2" s="1"/>
  <c r="M24" i="2"/>
  <c r="O24" i="2"/>
  <c r="O21" i="2"/>
  <c r="O25" i="2" s="1"/>
  <c r="U24" i="2"/>
  <c r="W24" i="2"/>
  <c r="W21" i="2"/>
  <c r="W25" i="2" s="1"/>
  <c r="A68" i="2"/>
  <c r="W64" i="2"/>
  <c r="W68" i="2" s="1"/>
  <c r="W69" i="2" s="1"/>
  <c r="U64" i="2"/>
  <c r="U68" i="2" s="1"/>
  <c r="S64" i="2"/>
  <c r="S68" i="2" s="1"/>
  <c r="Q64" i="2"/>
  <c r="Q68" i="2" s="1"/>
  <c r="Q69" i="2" s="1"/>
  <c r="O64" i="2"/>
  <c r="O68" i="2" s="1"/>
  <c r="O69" i="2" s="1"/>
  <c r="M64" i="2"/>
  <c r="M68" i="2" s="1"/>
  <c r="K64" i="2"/>
  <c r="K68" i="2" s="1"/>
  <c r="I64" i="2"/>
  <c r="I68" i="2" s="1"/>
  <c r="I69" i="2" s="1"/>
  <c r="G64" i="2"/>
  <c r="G68" i="2" s="1"/>
  <c r="G69" i="2" s="1"/>
  <c r="E64" i="2"/>
  <c r="E68" i="2" s="1"/>
  <c r="C64" i="2"/>
  <c r="F64" i="2"/>
  <c r="F68" i="2" s="1"/>
  <c r="J64" i="2"/>
  <c r="J68" i="2" s="1"/>
  <c r="N64" i="2"/>
  <c r="N68" i="2" s="1"/>
  <c r="R64" i="2"/>
  <c r="R68" i="2" s="1"/>
  <c r="V64" i="2"/>
  <c r="V68" i="2" s="1"/>
  <c r="D20" i="2"/>
  <c r="F20" i="2"/>
  <c r="H20" i="2"/>
  <c r="J20" i="2"/>
  <c r="L20" i="2"/>
  <c r="N20" i="2"/>
  <c r="P20" i="2"/>
  <c r="R20" i="2"/>
  <c r="T20" i="2"/>
  <c r="V20" i="2"/>
  <c r="D64" i="2"/>
  <c r="D68" i="2" s="1"/>
  <c r="H64" i="2"/>
  <c r="H68" i="2" s="1"/>
  <c r="L64" i="2"/>
  <c r="L68" i="2" s="1"/>
  <c r="P64" i="2"/>
  <c r="P68" i="2" s="1"/>
  <c r="T64" i="2"/>
  <c r="T68" i="2" s="1"/>
  <c r="X64" i="2"/>
  <c r="X68" i="2" s="1"/>
  <c r="D62" i="2"/>
  <c r="D67" i="2" s="1"/>
  <c r="D69" i="2" s="1"/>
  <c r="F62" i="2"/>
  <c r="F67" i="2" s="1"/>
  <c r="F69" i="2" s="1"/>
  <c r="H62" i="2"/>
  <c r="H67" i="2" s="1"/>
  <c r="H69" i="2" s="1"/>
  <c r="J62" i="2"/>
  <c r="J67" i="2" s="1"/>
  <c r="L62" i="2"/>
  <c r="L67" i="2" s="1"/>
  <c r="L69" i="2" s="1"/>
  <c r="N62" i="2"/>
  <c r="N67" i="2" s="1"/>
  <c r="N69" i="2" s="1"/>
  <c r="P62" i="2"/>
  <c r="P67" i="2" s="1"/>
  <c r="P69" i="2" s="1"/>
  <c r="R62" i="2"/>
  <c r="R67" i="2" s="1"/>
  <c r="T62" i="2"/>
  <c r="T67" i="2" s="1"/>
  <c r="T69" i="2" s="1"/>
  <c r="V62" i="2"/>
  <c r="V67" i="2" s="1"/>
  <c r="V69" i="2" s="1"/>
  <c r="X62" i="2"/>
  <c r="X67" i="2" s="1"/>
  <c r="X69" i="2" s="1"/>
  <c r="S21" i="5" l="1"/>
  <c r="S25" i="5" s="1"/>
  <c r="K21" i="5"/>
  <c r="K25" i="5" s="1"/>
  <c r="G21" i="4"/>
  <c r="S21" i="4"/>
  <c r="R25" i="4"/>
  <c r="J25" i="4"/>
  <c r="M25" i="4"/>
  <c r="U25" i="4"/>
  <c r="M73" i="4"/>
  <c r="X73" i="4"/>
  <c r="P73" i="4"/>
  <c r="H73" i="4"/>
  <c r="U69" i="2"/>
  <c r="E69" i="2"/>
  <c r="Y66" i="5"/>
  <c r="C21" i="5"/>
  <c r="S73" i="4"/>
  <c r="R73" i="4"/>
  <c r="J73" i="4"/>
  <c r="U73" i="4"/>
  <c r="E73" i="4"/>
  <c r="K73" i="4"/>
  <c r="P25" i="4"/>
  <c r="H25" i="4"/>
  <c r="K21" i="4"/>
  <c r="T25" i="4"/>
  <c r="L25" i="4"/>
  <c r="D25" i="4"/>
  <c r="V25" i="4"/>
  <c r="N25" i="4"/>
  <c r="F25" i="4"/>
  <c r="G25" i="4"/>
  <c r="K25" i="4"/>
  <c r="S25" i="4"/>
  <c r="V25" i="3"/>
  <c r="R25" i="3"/>
  <c r="W25" i="3"/>
  <c r="S25" i="3"/>
  <c r="O25" i="3"/>
  <c r="K25" i="3"/>
  <c r="G25" i="3"/>
  <c r="T25" i="3"/>
  <c r="P25" i="3"/>
  <c r="J25" i="3"/>
  <c r="F25" i="3"/>
  <c r="N25" i="3"/>
  <c r="K69" i="2"/>
  <c r="R69" i="2"/>
  <c r="J69" i="2"/>
  <c r="M69" i="2"/>
  <c r="S69" i="2"/>
  <c r="C21" i="2"/>
  <c r="S21" i="7"/>
  <c r="S25" i="7" s="1"/>
  <c r="Y53" i="6"/>
  <c r="Y71" i="4"/>
  <c r="Y67" i="2"/>
  <c r="S21" i="2"/>
  <c r="S25" i="2" s="1"/>
  <c r="K21" i="2"/>
  <c r="K25" i="2" s="1"/>
  <c r="G21" i="2"/>
  <c r="G25" i="2" s="1"/>
  <c r="X54" i="7"/>
  <c r="X51" i="7"/>
  <c r="X55" i="7" s="1"/>
  <c r="P54" i="7"/>
  <c r="P51" i="7"/>
  <c r="P55" i="7" s="1"/>
  <c r="H54" i="7"/>
  <c r="H51" i="7"/>
  <c r="H55" i="7" s="1"/>
  <c r="V24" i="7"/>
  <c r="V21" i="7"/>
  <c r="V25" i="7" s="1"/>
  <c r="R24" i="7"/>
  <c r="R21" i="7"/>
  <c r="R25" i="7" s="1"/>
  <c r="N21" i="7"/>
  <c r="N25" i="7" s="1"/>
  <c r="N24" i="7"/>
  <c r="J21" i="7"/>
  <c r="J25" i="7" s="1"/>
  <c r="J24" i="7"/>
  <c r="F21" i="7"/>
  <c r="F25" i="7" s="1"/>
  <c r="F24" i="7"/>
  <c r="V54" i="7"/>
  <c r="V51" i="7"/>
  <c r="V55" i="7" s="1"/>
  <c r="N54" i="7"/>
  <c r="N51" i="7"/>
  <c r="N55" i="7" s="1"/>
  <c r="F54" i="7"/>
  <c r="F51" i="7"/>
  <c r="F55" i="7" s="1"/>
  <c r="E51" i="7"/>
  <c r="E55" i="7" s="1"/>
  <c r="E54" i="7"/>
  <c r="I51" i="7"/>
  <c r="I55" i="7" s="1"/>
  <c r="I54" i="7"/>
  <c r="M51" i="7"/>
  <c r="M55" i="7" s="1"/>
  <c r="M54" i="7"/>
  <c r="Q51" i="7"/>
  <c r="Q55" i="7" s="1"/>
  <c r="Q54" i="7"/>
  <c r="U51" i="7"/>
  <c r="U55" i="7" s="1"/>
  <c r="U54" i="7"/>
  <c r="T54" i="7"/>
  <c r="T51" i="7"/>
  <c r="T55" i="7" s="1"/>
  <c r="L54" i="7"/>
  <c r="L51" i="7"/>
  <c r="L55" i="7" s="1"/>
  <c r="D54" i="7"/>
  <c r="D51" i="7"/>
  <c r="D55" i="7" s="1"/>
  <c r="T24" i="7"/>
  <c r="T21" i="7"/>
  <c r="T25" i="7" s="1"/>
  <c r="P21" i="7"/>
  <c r="P25" i="7" s="1"/>
  <c r="P24" i="7"/>
  <c r="L21" i="7"/>
  <c r="L25" i="7" s="1"/>
  <c r="L24" i="7"/>
  <c r="H21" i="7"/>
  <c r="H25" i="7" s="1"/>
  <c r="H24" i="7"/>
  <c r="D21" i="7"/>
  <c r="D25" i="7" s="1"/>
  <c r="D24" i="7"/>
  <c r="Y24" i="7" s="1"/>
  <c r="R54" i="7"/>
  <c r="R51" i="7"/>
  <c r="R55" i="7" s="1"/>
  <c r="J54" i="7"/>
  <c r="J51" i="7"/>
  <c r="J55" i="7" s="1"/>
  <c r="C51" i="7"/>
  <c r="C54" i="7"/>
  <c r="G51" i="7"/>
  <c r="G55" i="7" s="1"/>
  <c r="G54" i="7"/>
  <c r="K51" i="7"/>
  <c r="K55" i="7" s="1"/>
  <c r="K54" i="7"/>
  <c r="O51" i="7"/>
  <c r="O55" i="7" s="1"/>
  <c r="O54" i="7"/>
  <c r="S51" i="7"/>
  <c r="S55" i="7" s="1"/>
  <c r="S54" i="7"/>
  <c r="W51" i="7"/>
  <c r="W55" i="7" s="1"/>
  <c r="W54" i="7"/>
  <c r="U21" i="7"/>
  <c r="U25" i="7" s="1"/>
  <c r="Q21" i="7"/>
  <c r="Q25" i="7" s="1"/>
  <c r="M21" i="7"/>
  <c r="M25" i="7" s="1"/>
  <c r="I21" i="7"/>
  <c r="I25" i="7" s="1"/>
  <c r="E21" i="7"/>
  <c r="E25" i="7" s="1"/>
  <c r="X21" i="7"/>
  <c r="X25" i="7" s="1"/>
  <c r="C25" i="7"/>
  <c r="Y23" i="7"/>
  <c r="T51" i="6"/>
  <c r="L51" i="6"/>
  <c r="D51" i="6"/>
  <c r="E51" i="6"/>
  <c r="I51" i="6"/>
  <c r="M51" i="6"/>
  <c r="Q51" i="6"/>
  <c r="U51" i="6"/>
  <c r="T24" i="6"/>
  <c r="T21" i="6"/>
  <c r="T25" i="6" s="1"/>
  <c r="P21" i="6"/>
  <c r="P25" i="6" s="1"/>
  <c r="P24" i="6"/>
  <c r="L21" i="6"/>
  <c r="L25" i="6" s="1"/>
  <c r="L24" i="6"/>
  <c r="H21" i="6"/>
  <c r="H25" i="6" s="1"/>
  <c r="H24" i="6"/>
  <c r="D21" i="6"/>
  <c r="D25" i="6" s="1"/>
  <c r="D24" i="6"/>
  <c r="Y24" i="6" s="1"/>
  <c r="Q21" i="6"/>
  <c r="Q25" i="6" s="1"/>
  <c r="M21" i="6"/>
  <c r="M25" i="6" s="1"/>
  <c r="I21" i="6"/>
  <c r="I25" i="6" s="1"/>
  <c r="E21" i="6"/>
  <c r="E25" i="6" s="1"/>
  <c r="X51" i="6"/>
  <c r="P51" i="6"/>
  <c r="H51" i="6"/>
  <c r="C51" i="6"/>
  <c r="C54" i="6"/>
  <c r="G51" i="6"/>
  <c r="K51" i="6"/>
  <c r="O51" i="6"/>
  <c r="S51" i="6"/>
  <c r="W51" i="6"/>
  <c r="V24" i="6"/>
  <c r="V21" i="6"/>
  <c r="V25" i="6" s="1"/>
  <c r="R21" i="6"/>
  <c r="R25" i="6" s="1"/>
  <c r="R24" i="6"/>
  <c r="N21" i="6"/>
  <c r="N25" i="6" s="1"/>
  <c r="N24" i="6"/>
  <c r="J21" i="6"/>
  <c r="J25" i="6" s="1"/>
  <c r="J24" i="6"/>
  <c r="F21" i="6"/>
  <c r="F25" i="6" s="1"/>
  <c r="F24" i="6"/>
  <c r="V51" i="6"/>
  <c r="R51" i="6"/>
  <c r="N51" i="6"/>
  <c r="J51" i="6"/>
  <c r="F51" i="6"/>
  <c r="U21" i="6"/>
  <c r="U25" i="6" s="1"/>
  <c r="X21" i="6"/>
  <c r="X25" i="6" s="1"/>
  <c r="C25" i="6"/>
  <c r="Y23" i="6"/>
  <c r="G23" i="5"/>
  <c r="G21" i="5"/>
  <c r="G25" i="5" s="1"/>
  <c r="T67" i="5"/>
  <c r="T64" i="5"/>
  <c r="T68" i="5" s="1"/>
  <c r="L67" i="5"/>
  <c r="L64" i="5"/>
  <c r="L68" i="5" s="1"/>
  <c r="D67" i="5"/>
  <c r="D64" i="5"/>
  <c r="D68" i="5" s="1"/>
  <c r="T24" i="5"/>
  <c r="T21" i="5"/>
  <c r="T25" i="5" s="1"/>
  <c r="P21" i="5"/>
  <c r="P25" i="5" s="1"/>
  <c r="P24" i="5"/>
  <c r="L21" i="5"/>
  <c r="L25" i="5" s="1"/>
  <c r="L24" i="5"/>
  <c r="H21" i="5"/>
  <c r="H25" i="5" s="1"/>
  <c r="H24" i="5"/>
  <c r="D21" i="5"/>
  <c r="D25" i="5" s="1"/>
  <c r="D24" i="5"/>
  <c r="R67" i="5"/>
  <c r="R64" i="5"/>
  <c r="R68" i="5" s="1"/>
  <c r="J67" i="5"/>
  <c r="J64" i="5"/>
  <c r="J68" i="5" s="1"/>
  <c r="C64" i="5"/>
  <c r="C67" i="5"/>
  <c r="G64" i="5"/>
  <c r="G68" i="5" s="1"/>
  <c r="G67" i="5"/>
  <c r="K64" i="5"/>
  <c r="K68" i="5" s="1"/>
  <c r="K67" i="5"/>
  <c r="O64" i="5"/>
  <c r="O68" i="5" s="1"/>
  <c r="O67" i="5"/>
  <c r="S64" i="5"/>
  <c r="S68" i="5" s="1"/>
  <c r="S67" i="5"/>
  <c r="W64" i="5"/>
  <c r="W68" i="5" s="1"/>
  <c r="W67" i="5"/>
  <c r="E21" i="5"/>
  <c r="E25" i="5" s="1"/>
  <c r="X67" i="5"/>
  <c r="X64" i="5"/>
  <c r="X68" i="5" s="1"/>
  <c r="P67" i="5"/>
  <c r="P64" i="5"/>
  <c r="P68" i="5" s="1"/>
  <c r="H67" i="5"/>
  <c r="H64" i="5"/>
  <c r="H68" i="5" s="1"/>
  <c r="V24" i="5"/>
  <c r="V21" i="5"/>
  <c r="V25" i="5" s="1"/>
  <c r="R24" i="5"/>
  <c r="R21" i="5"/>
  <c r="R25" i="5" s="1"/>
  <c r="N21" i="5"/>
  <c r="N25" i="5" s="1"/>
  <c r="N24" i="5"/>
  <c r="J21" i="5"/>
  <c r="J25" i="5" s="1"/>
  <c r="J24" i="5"/>
  <c r="F21" i="5"/>
  <c r="F25" i="5" s="1"/>
  <c r="F24" i="5"/>
  <c r="Y24" i="5" s="1"/>
  <c r="V67" i="5"/>
  <c r="V64" i="5"/>
  <c r="V68" i="5" s="1"/>
  <c r="N67" i="5"/>
  <c r="N64" i="5"/>
  <c r="N68" i="5" s="1"/>
  <c r="F67" i="5"/>
  <c r="F64" i="5"/>
  <c r="F68" i="5" s="1"/>
  <c r="E64" i="5"/>
  <c r="E68" i="5" s="1"/>
  <c r="E67" i="5"/>
  <c r="I64" i="5"/>
  <c r="I68" i="5" s="1"/>
  <c r="I67" i="5"/>
  <c r="M64" i="5"/>
  <c r="M68" i="5" s="1"/>
  <c r="M67" i="5"/>
  <c r="Q64" i="5"/>
  <c r="Q68" i="5" s="1"/>
  <c r="Q67" i="5"/>
  <c r="U64" i="5"/>
  <c r="U68" i="5" s="1"/>
  <c r="U67" i="5"/>
  <c r="C25" i="5"/>
  <c r="Y23" i="5"/>
  <c r="X69" i="4"/>
  <c r="P69" i="4"/>
  <c r="H69" i="4"/>
  <c r="V21" i="4"/>
  <c r="R21" i="4"/>
  <c r="N21" i="4"/>
  <c r="J21" i="4"/>
  <c r="F21" i="4"/>
  <c r="V69" i="4"/>
  <c r="N69" i="4"/>
  <c r="F69" i="4"/>
  <c r="E69" i="4"/>
  <c r="I69" i="4"/>
  <c r="M69" i="4"/>
  <c r="Q69" i="4"/>
  <c r="U69" i="4"/>
  <c r="I21" i="4"/>
  <c r="E21" i="4"/>
  <c r="T69" i="4"/>
  <c r="L69" i="4"/>
  <c r="D69" i="4"/>
  <c r="T21" i="4"/>
  <c r="P21" i="4"/>
  <c r="L21" i="4"/>
  <c r="H21" i="4"/>
  <c r="D21" i="4"/>
  <c r="Y24" i="4"/>
  <c r="R69" i="4"/>
  <c r="J69" i="4"/>
  <c r="C69" i="4"/>
  <c r="C72" i="4"/>
  <c r="G69" i="4"/>
  <c r="K69" i="4"/>
  <c r="O69" i="4"/>
  <c r="S69" i="4"/>
  <c r="W69" i="4"/>
  <c r="M21" i="4"/>
  <c r="U21" i="4"/>
  <c r="Q21" i="4"/>
  <c r="X21" i="4"/>
  <c r="C25" i="4"/>
  <c r="Y23" i="4"/>
  <c r="W65" i="3"/>
  <c r="W69" i="3" s="1"/>
  <c r="W68" i="3"/>
  <c r="S65" i="3"/>
  <c r="S69" i="3" s="1"/>
  <c r="S68" i="3"/>
  <c r="O65" i="3"/>
  <c r="O69" i="3" s="1"/>
  <c r="O68" i="3"/>
  <c r="K65" i="3"/>
  <c r="K69" i="3" s="1"/>
  <c r="K68" i="3"/>
  <c r="G65" i="3"/>
  <c r="G69" i="3" s="1"/>
  <c r="G68" i="3"/>
  <c r="C65" i="3"/>
  <c r="C68" i="3"/>
  <c r="X68" i="3"/>
  <c r="X65" i="3"/>
  <c r="X69" i="3" s="1"/>
  <c r="T68" i="3"/>
  <c r="T65" i="3"/>
  <c r="T69" i="3" s="1"/>
  <c r="P68" i="3"/>
  <c r="P65" i="3"/>
  <c r="P69" i="3" s="1"/>
  <c r="L68" i="3"/>
  <c r="L65" i="3"/>
  <c r="L69" i="3" s="1"/>
  <c r="H68" i="3"/>
  <c r="H65" i="3"/>
  <c r="H69" i="3" s="1"/>
  <c r="D68" i="3"/>
  <c r="D65" i="3"/>
  <c r="D69" i="3" s="1"/>
  <c r="V21" i="3"/>
  <c r="R21" i="3"/>
  <c r="N21" i="3"/>
  <c r="J21" i="3"/>
  <c r="F21" i="3"/>
  <c r="W21" i="3"/>
  <c r="S21" i="3"/>
  <c r="O21" i="3"/>
  <c r="K21" i="3"/>
  <c r="G21" i="3"/>
  <c r="C24" i="3"/>
  <c r="C21" i="3"/>
  <c r="X21" i="3"/>
  <c r="U65" i="3"/>
  <c r="U69" i="3" s="1"/>
  <c r="U68" i="3"/>
  <c r="Q65" i="3"/>
  <c r="Q69" i="3" s="1"/>
  <c r="Q68" i="3"/>
  <c r="M65" i="3"/>
  <c r="M69" i="3" s="1"/>
  <c r="M68" i="3"/>
  <c r="I65" i="3"/>
  <c r="I69" i="3" s="1"/>
  <c r="I68" i="3"/>
  <c r="E65" i="3"/>
  <c r="E69" i="3" s="1"/>
  <c r="E68" i="3"/>
  <c r="V68" i="3"/>
  <c r="V65" i="3"/>
  <c r="V69" i="3" s="1"/>
  <c r="R68" i="3"/>
  <c r="R65" i="3"/>
  <c r="R69" i="3" s="1"/>
  <c r="N68" i="3"/>
  <c r="N65" i="3"/>
  <c r="N69" i="3" s="1"/>
  <c r="J68" i="3"/>
  <c r="J65" i="3"/>
  <c r="J69" i="3" s="1"/>
  <c r="F68" i="3"/>
  <c r="F65" i="3"/>
  <c r="F69" i="3" s="1"/>
  <c r="C69" i="3"/>
  <c r="Y67" i="3"/>
  <c r="T21" i="3"/>
  <c r="P21" i="3"/>
  <c r="L21" i="3"/>
  <c r="H21" i="3"/>
  <c r="D21" i="3"/>
  <c r="C25" i="3"/>
  <c r="Y23" i="3"/>
  <c r="U21" i="3"/>
  <c r="Q21" i="3"/>
  <c r="M21" i="3"/>
  <c r="I21" i="3"/>
  <c r="E21" i="3"/>
  <c r="X65" i="2"/>
  <c r="P65" i="2"/>
  <c r="H65" i="2"/>
  <c r="V24" i="2"/>
  <c r="V21" i="2"/>
  <c r="V25" i="2" s="1"/>
  <c r="R24" i="2"/>
  <c r="R21" i="2"/>
  <c r="R25" i="2" s="1"/>
  <c r="N21" i="2"/>
  <c r="N25" i="2" s="1"/>
  <c r="N24" i="2"/>
  <c r="J21" i="2"/>
  <c r="J25" i="2" s="1"/>
  <c r="J24" i="2"/>
  <c r="F21" i="2"/>
  <c r="F25" i="2" s="1"/>
  <c r="F24" i="2"/>
  <c r="V65" i="2"/>
  <c r="N65" i="2"/>
  <c r="F65" i="2"/>
  <c r="E65" i="2"/>
  <c r="I65" i="2"/>
  <c r="M65" i="2"/>
  <c r="Q65" i="2"/>
  <c r="U65" i="2"/>
  <c r="T65" i="2"/>
  <c r="L65" i="2"/>
  <c r="D65" i="2"/>
  <c r="T24" i="2"/>
  <c r="T21" i="2"/>
  <c r="T25" i="2" s="1"/>
  <c r="P21" i="2"/>
  <c r="P25" i="2" s="1"/>
  <c r="P24" i="2"/>
  <c r="L21" i="2"/>
  <c r="L25" i="2" s="1"/>
  <c r="L24" i="2"/>
  <c r="H21" i="2"/>
  <c r="H25" i="2" s="1"/>
  <c r="H24" i="2"/>
  <c r="D21" i="2"/>
  <c r="D25" i="2" s="1"/>
  <c r="D24" i="2"/>
  <c r="R65" i="2"/>
  <c r="J65" i="2"/>
  <c r="C65" i="2"/>
  <c r="C68" i="2"/>
  <c r="G65" i="2"/>
  <c r="K65" i="2"/>
  <c r="O65" i="2"/>
  <c r="S65" i="2"/>
  <c r="W65" i="2"/>
  <c r="U21" i="2"/>
  <c r="U25" i="2" s="1"/>
  <c r="Q21" i="2"/>
  <c r="Q25" i="2" s="1"/>
  <c r="M21" i="2"/>
  <c r="M25" i="2" s="1"/>
  <c r="I21" i="2"/>
  <c r="I25" i="2" s="1"/>
  <c r="E21" i="2"/>
  <c r="E25" i="2" s="1"/>
  <c r="X21" i="2"/>
  <c r="X25" i="2" s="1"/>
  <c r="C25" i="2"/>
  <c r="Y23" i="2"/>
  <c r="Y24" i="2" l="1"/>
  <c r="Y25" i="5"/>
  <c r="Y54" i="7"/>
  <c r="C55" i="7"/>
  <c r="Y55" i="7" s="1"/>
  <c r="Y25" i="7"/>
  <c r="Y25" i="6"/>
  <c r="Y54" i="6"/>
  <c r="C55" i="6"/>
  <c r="Y55" i="6" s="1"/>
  <c r="Y67" i="5"/>
  <c r="C68" i="5"/>
  <c r="Y68" i="5" s="1"/>
  <c r="Y25" i="4"/>
  <c r="Y72" i="4"/>
  <c r="C73" i="4"/>
  <c r="Y73" i="4" s="1"/>
  <c r="Y25" i="3"/>
  <c r="Y69" i="3"/>
  <c r="Y68" i="3"/>
  <c r="Y24" i="3"/>
  <c r="Y68" i="2"/>
  <c r="C69" i="2"/>
  <c r="Y69" i="2" s="1"/>
  <c r="Y25" i="2"/>
  <c r="C63" i="1" l="1"/>
  <c r="A63" i="1"/>
  <c r="C61" i="1"/>
  <c r="A61" i="1"/>
  <c r="A67" i="1" s="1"/>
  <c r="C19" i="1"/>
  <c r="A19" i="1"/>
  <c r="X20" i="1" s="1"/>
  <c r="X24" i="1" s="1"/>
  <c r="C17" i="1"/>
  <c r="A17" i="1"/>
  <c r="W13" i="1"/>
  <c r="G11" i="1"/>
  <c r="G6" i="1"/>
  <c r="G62" i="1" l="1"/>
  <c r="G67" i="1" s="1"/>
  <c r="O62" i="1"/>
  <c r="O67" i="1" s="1"/>
  <c r="W62" i="1"/>
  <c r="W67" i="1" s="1"/>
  <c r="I62" i="1"/>
  <c r="I67" i="1" s="1"/>
  <c r="Q62" i="1"/>
  <c r="Q67" i="1" s="1"/>
  <c r="C62" i="1"/>
  <c r="C67" i="1" s="1"/>
  <c r="K62" i="1"/>
  <c r="K67" i="1" s="1"/>
  <c r="S62" i="1"/>
  <c r="S67" i="1" s="1"/>
  <c r="E62" i="1"/>
  <c r="E67" i="1" s="1"/>
  <c r="M62" i="1"/>
  <c r="M67" i="1" s="1"/>
  <c r="U62" i="1"/>
  <c r="U67" i="1" s="1"/>
  <c r="E20" i="1"/>
  <c r="E24" i="1" s="1"/>
  <c r="M20" i="1"/>
  <c r="M24" i="1" s="1"/>
  <c r="Q20" i="1"/>
  <c r="Q24" i="1" s="1"/>
  <c r="C20" i="1"/>
  <c r="C24" i="1" s="1"/>
  <c r="G20" i="1"/>
  <c r="G24" i="1" s="1"/>
  <c r="K20" i="1"/>
  <c r="K24" i="1" s="1"/>
  <c r="O20" i="1"/>
  <c r="O24" i="1" s="1"/>
  <c r="S20" i="1"/>
  <c r="S24" i="1" s="1"/>
  <c r="W20" i="1"/>
  <c r="W24" i="1" s="1"/>
  <c r="I20" i="1"/>
  <c r="I24" i="1" s="1"/>
  <c r="U20" i="1"/>
  <c r="U24" i="1" s="1"/>
  <c r="A24" i="1"/>
  <c r="W18" i="1"/>
  <c r="W23" i="1" s="1"/>
  <c r="U18" i="1"/>
  <c r="U23" i="1" s="1"/>
  <c r="S18" i="1"/>
  <c r="S23" i="1" s="1"/>
  <c r="Q18" i="1"/>
  <c r="Q23" i="1" s="1"/>
  <c r="O18" i="1"/>
  <c r="O23" i="1" s="1"/>
  <c r="M18" i="1"/>
  <c r="M23" i="1" s="1"/>
  <c r="K18" i="1"/>
  <c r="K23" i="1" s="1"/>
  <c r="I18" i="1"/>
  <c r="I23" i="1" s="1"/>
  <c r="E18" i="1"/>
  <c r="E23" i="1" s="1"/>
  <c r="C18" i="1"/>
  <c r="C23" i="1" s="1"/>
  <c r="A23" i="1"/>
  <c r="D18" i="1"/>
  <c r="D23" i="1" s="1"/>
  <c r="H18" i="1"/>
  <c r="H23" i="1" s="1"/>
  <c r="L18" i="1"/>
  <c r="L23" i="1" s="1"/>
  <c r="P18" i="1"/>
  <c r="P23" i="1" s="1"/>
  <c r="T18" i="1"/>
  <c r="T23" i="1" s="1"/>
  <c r="X18" i="1"/>
  <c r="X23" i="1" s="1"/>
  <c r="O21" i="1"/>
  <c r="O25" i="1" s="1"/>
  <c r="W21" i="1"/>
  <c r="W25" i="1" s="1"/>
  <c r="G18" i="1"/>
  <c r="G23" i="1" s="1"/>
  <c r="F18" i="1"/>
  <c r="F23" i="1" s="1"/>
  <c r="J18" i="1"/>
  <c r="J23" i="1" s="1"/>
  <c r="N18" i="1"/>
  <c r="N23" i="1" s="1"/>
  <c r="R18" i="1"/>
  <c r="R23" i="1" s="1"/>
  <c r="V18" i="1"/>
  <c r="V23" i="1" s="1"/>
  <c r="A68" i="1"/>
  <c r="W64" i="1"/>
  <c r="W68" i="1" s="1"/>
  <c r="U64" i="1"/>
  <c r="U68" i="1" s="1"/>
  <c r="S64" i="1"/>
  <c r="S68" i="1" s="1"/>
  <c r="Q64" i="1"/>
  <c r="Q68" i="1" s="1"/>
  <c r="O64" i="1"/>
  <c r="O68" i="1" s="1"/>
  <c r="M64" i="1"/>
  <c r="M68" i="1" s="1"/>
  <c r="K64" i="1"/>
  <c r="K68" i="1" s="1"/>
  <c r="I64" i="1"/>
  <c r="I68" i="1" s="1"/>
  <c r="G64" i="1"/>
  <c r="G68" i="1" s="1"/>
  <c r="E64" i="1"/>
  <c r="E68" i="1" s="1"/>
  <c r="E69" i="1" s="1"/>
  <c r="C64" i="1"/>
  <c r="F64" i="1"/>
  <c r="F68" i="1" s="1"/>
  <c r="J64" i="1"/>
  <c r="J68" i="1" s="1"/>
  <c r="N64" i="1"/>
  <c r="N68" i="1" s="1"/>
  <c r="R64" i="1"/>
  <c r="R68" i="1" s="1"/>
  <c r="V64" i="1"/>
  <c r="V68" i="1" s="1"/>
  <c r="D20" i="1"/>
  <c r="D24" i="1" s="1"/>
  <c r="F20" i="1"/>
  <c r="F24" i="1" s="1"/>
  <c r="H20" i="1"/>
  <c r="H24" i="1" s="1"/>
  <c r="J20" i="1"/>
  <c r="J24" i="1" s="1"/>
  <c r="L20" i="1"/>
  <c r="L24" i="1" s="1"/>
  <c r="N20" i="1"/>
  <c r="N24" i="1" s="1"/>
  <c r="P20" i="1"/>
  <c r="P24" i="1" s="1"/>
  <c r="R20" i="1"/>
  <c r="R24" i="1" s="1"/>
  <c r="T20" i="1"/>
  <c r="T24" i="1" s="1"/>
  <c r="V20" i="1"/>
  <c r="V24" i="1" s="1"/>
  <c r="D64" i="1"/>
  <c r="D68" i="1" s="1"/>
  <c r="H64" i="1"/>
  <c r="H68" i="1" s="1"/>
  <c r="L64" i="1"/>
  <c r="L68" i="1" s="1"/>
  <c r="P64" i="1"/>
  <c r="P68" i="1" s="1"/>
  <c r="T64" i="1"/>
  <c r="T68" i="1" s="1"/>
  <c r="X64" i="1"/>
  <c r="X68" i="1" s="1"/>
  <c r="D62" i="1"/>
  <c r="D67" i="1" s="1"/>
  <c r="D69" i="1" s="1"/>
  <c r="F62" i="1"/>
  <c r="F67" i="1" s="1"/>
  <c r="F69" i="1" s="1"/>
  <c r="H62" i="1"/>
  <c r="H67" i="1" s="1"/>
  <c r="H69" i="1" s="1"/>
  <c r="J62" i="1"/>
  <c r="J67" i="1" s="1"/>
  <c r="L62" i="1"/>
  <c r="L67" i="1" s="1"/>
  <c r="L69" i="1" s="1"/>
  <c r="N62" i="1"/>
  <c r="N67" i="1" s="1"/>
  <c r="N69" i="1" s="1"/>
  <c r="P62" i="1"/>
  <c r="P67" i="1" s="1"/>
  <c r="P69" i="1" s="1"/>
  <c r="R62" i="1"/>
  <c r="R67" i="1" s="1"/>
  <c r="T62" i="1"/>
  <c r="T67" i="1" s="1"/>
  <c r="T69" i="1" s="1"/>
  <c r="V62" i="1"/>
  <c r="V67" i="1" s="1"/>
  <c r="V69" i="1" s="1"/>
  <c r="X62" i="1"/>
  <c r="X67" i="1" s="1"/>
  <c r="X69" i="1" s="1"/>
  <c r="R69" i="1" l="1"/>
  <c r="J69" i="1"/>
  <c r="X21" i="1"/>
  <c r="X25" i="1" s="1"/>
  <c r="S21" i="1"/>
  <c r="S25" i="1" s="1"/>
  <c r="K21" i="1"/>
  <c r="K25" i="1" s="1"/>
  <c r="M69" i="1"/>
  <c r="S69" i="1"/>
  <c r="I69" i="1"/>
  <c r="O69" i="1"/>
  <c r="U69" i="1"/>
  <c r="K69" i="1"/>
  <c r="Q69" i="1"/>
  <c r="W69" i="1"/>
  <c r="G69" i="1"/>
  <c r="C21" i="1"/>
  <c r="U21" i="1"/>
  <c r="U25" i="1" s="1"/>
  <c r="Q21" i="1"/>
  <c r="Q25" i="1" s="1"/>
  <c r="M21" i="1"/>
  <c r="M25" i="1" s="1"/>
  <c r="I21" i="1"/>
  <c r="I25" i="1" s="1"/>
  <c r="Y67" i="1"/>
  <c r="G21" i="1"/>
  <c r="G25" i="1" s="1"/>
  <c r="T65" i="1"/>
  <c r="L65" i="1"/>
  <c r="D65" i="1"/>
  <c r="T21" i="1"/>
  <c r="T25" i="1" s="1"/>
  <c r="P21" i="1"/>
  <c r="P25" i="1" s="1"/>
  <c r="L21" i="1"/>
  <c r="L25" i="1" s="1"/>
  <c r="H21" i="1"/>
  <c r="H25" i="1" s="1"/>
  <c r="D21" i="1"/>
  <c r="D25" i="1" s="1"/>
  <c r="R65" i="1"/>
  <c r="J65" i="1"/>
  <c r="C65" i="1"/>
  <c r="C68" i="1"/>
  <c r="G65" i="1"/>
  <c r="K65" i="1"/>
  <c r="O65" i="1"/>
  <c r="S65" i="1"/>
  <c r="W65" i="1"/>
  <c r="E21" i="1"/>
  <c r="E25" i="1" s="1"/>
  <c r="X65" i="1"/>
  <c r="P65" i="1"/>
  <c r="H65" i="1"/>
  <c r="V21" i="1"/>
  <c r="V25" i="1" s="1"/>
  <c r="R21" i="1"/>
  <c r="R25" i="1" s="1"/>
  <c r="N21" i="1"/>
  <c r="N25" i="1" s="1"/>
  <c r="J21" i="1"/>
  <c r="J25" i="1" s="1"/>
  <c r="F21" i="1"/>
  <c r="F25" i="1" s="1"/>
  <c r="V65" i="1"/>
  <c r="N65" i="1"/>
  <c r="F65" i="1"/>
  <c r="E65" i="1"/>
  <c r="I65" i="1"/>
  <c r="M65" i="1"/>
  <c r="Q65" i="1"/>
  <c r="U65" i="1"/>
  <c r="C25" i="1"/>
  <c r="Y23" i="1"/>
  <c r="Y24" i="1"/>
  <c r="Y25" i="1" l="1"/>
  <c r="Y68" i="1"/>
  <c r="C69" i="1"/>
  <c r="Y69" i="1" s="1"/>
</calcChain>
</file>

<file path=xl/sharedStrings.xml><?xml version="1.0" encoding="utf-8"?>
<sst xmlns="http://schemas.openxmlformats.org/spreadsheetml/2006/main" count="664" uniqueCount="150">
  <si>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</si>
  <si>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</si>
  <si>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</si>
  <si>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</si>
  <si>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</si>
  <si>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հաց</t>
  </si>
  <si>
    <t>ձեթ</t>
  </si>
  <si>
    <t>կարագ</t>
  </si>
  <si>
    <t>պանիր</t>
  </si>
  <si>
    <t>ձու</t>
  </si>
  <si>
    <t>շաքարավազ</t>
  </si>
  <si>
    <t>գազար</t>
  </si>
  <si>
    <t>տոմատ</t>
  </si>
  <si>
    <t>վարունգ</t>
  </si>
  <si>
    <t>բրինձ</t>
  </si>
  <si>
    <t>կարտոֆիլ</t>
  </si>
  <si>
    <t>միս</t>
  </si>
  <si>
    <t>սոխ</t>
  </si>
  <si>
    <t>ալյուր</t>
  </si>
  <si>
    <t>հնդկաձավար</t>
  </si>
  <si>
    <t>խնձոր</t>
  </si>
  <si>
    <t>բանան</t>
  </si>
  <si>
    <t>աղ</t>
  </si>
  <si>
    <t>մածուն</t>
  </si>
  <si>
    <t>շոկոլադ</t>
  </si>
  <si>
    <t>հազար</t>
  </si>
  <si>
    <t>թթվասեր</t>
  </si>
  <si>
    <t>Ü³Ë³×³ß</t>
  </si>
  <si>
    <t xml:space="preserve">  միրգ</t>
  </si>
  <si>
    <t>Բիսկվիթ  1/10</t>
  </si>
  <si>
    <t xml:space="preserve">   թեյ    պանիր</t>
  </si>
  <si>
    <t xml:space="preserve">   հաց</t>
  </si>
  <si>
    <t>Ö³ß</t>
  </si>
  <si>
    <t xml:space="preserve">   կոլոլակով ապուր</t>
  </si>
  <si>
    <t>բրինձից որոշ մաս ավելացնել ջրին</t>
  </si>
  <si>
    <t xml:space="preserve">  հաց</t>
  </si>
  <si>
    <t>Ð»ï×³ßÇÏ</t>
  </si>
  <si>
    <t xml:space="preserve">  հաց  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</si>
  <si>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</si>
  <si>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</si>
  <si>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</si>
  <si>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</si>
  <si>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</si>
  <si>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</si>
  <si>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</si>
  <si>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</si>
  <si>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</si>
  <si>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</si>
  <si>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</si>
  <si>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</si>
  <si>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t>հալվա</t>
  </si>
  <si>
    <t>բազուկ</t>
  </si>
  <si>
    <t>լոբի</t>
  </si>
  <si>
    <t>թթու վարունգ</t>
  </si>
  <si>
    <t>սպագետի</t>
  </si>
  <si>
    <t>նարինջ</t>
  </si>
  <si>
    <t xml:space="preserve">     միրգ</t>
  </si>
  <si>
    <t>աղցան</t>
  </si>
  <si>
    <t>փլավ  սպագետի</t>
  </si>
  <si>
    <t xml:space="preserve">   հաց  պանիր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</si>
  <si>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</si>
  <si>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</si>
  <si>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</si>
  <si>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</si>
  <si>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 xml:space="preserve">    պանիր</t>
  </si>
  <si>
    <t>հնդկաձավարով  փլավ մածուև</t>
  </si>
  <si>
    <t>01.06.2017</t>
  </si>
  <si>
    <t>02.06.2017</t>
  </si>
  <si>
    <t>կաթնաշոր</t>
  </si>
  <si>
    <t>հավ</t>
  </si>
  <si>
    <t>կ.բրինձ</t>
  </si>
  <si>
    <t xml:space="preserve">   միրգ</t>
  </si>
  <si>
    <t>կաթնաշոր, թթվասեր</t>
  </si>
  <si>
    <t xml:space="preserve">  թեյ,  պանիր</t>
  </si>
  <si>
    <t>հավով բրնձով  ապուր</t>
  </si>
  <si>
    <t>տ.կարտոֆիլ</t>
  </si>
  <si>
    <t xml:space="preserve"> հաց</t>
  </si>
  <si>
    <t>ձու1/8</t>
  </si>
  <si>
    <t>մակարոն</t>
  </si>
  <si>
    <t>ձավար</t>
  </si>
  <si>
    <t>միրգ</t>
  </si>
  <si>
    <t xml:space="preserve">   բիսկվիթ1/8 խնձորով</t>
  </si>
  <si>
    <t>խնձորը համեմել շաքարով և դարչինով</t>
  </si>
  <si>
    <t xml:space="preserve">  պանիր</t>
  </si>
  <si>
    <t>Սպաս</t>
  </si>
  <si>
    <t>մակարոնով  փլավ</t>
  </si>
  <si>
    <t>վերմիշել</t>
  </si>
  <si>
    <t>կանաչի</t>
  </si>
  <si>
    <t>ձվածեղ</t>
  </si>
  <si>
    <t>թեյ,  պանիր</t>
  </si>
  <si>
    <t>հազարի տերև</t>
  </si>
  <si>
    <t>հավով կարտոֆիլով սոուզ</t>
  </si>
  <si>
    <t>վերմիշելով  փլավ</t>
  </si>
  <si>
    <t xml:space="preserve">                            </t>
  </si>
  <si>
    <t>ձու1/2</t>
  </si>
  <si>
    <t>հավի կրծքամիս</t>
  </si>
  <si>
    <t>լիմոն</t>
  </si>
  <si>
    <t>քացախ</t>
  </si>
  <si>
    <t xml:space="preserve">  ձու1/2  կարագ</t>
  </si>
  <si>
    <t>05.06..2017</t>
  </si>
  <si>
    <t>05.06.2017</t>
  </si>
  <si>
    <t xml:space="preserve">  հնդկաձավարով փլավ մածուն</t>
  </si>
  <si>
    <t>կաղամբ</t>
  </si>
  <si>
    <t>կարտեֆիլ</t>
  </si>
  <si>
    <t>ձու1/10</t>
  </si>
  <si>
    <t xml:space="preserve">  բրնձով  շիլա</t>
  </si>
  <si>
    <t xml:space="preserve">  ,վարունգ   պանիր</t>
  </si>
  <si>
    <t>գազար   կաղամբ</t>
  </si>
  <si>
    <t xml:space="preserve">  մսով  վերմիշելով  ապուր</t>
  </si>
  <si>
    <t xml:space="preserve">  հաց,  պանիր</t>
  </si>
  <si>
    <t xml:space="preserve">   մածուն</t>
  </si>
  <si>
    <t xml:space="preserve">   թխ.  Զեբր1/10</t>
  </si>
  <si>
    <t>հալվա,  հաց</t>
  </si>
  <si>
    <t>Կանաչ ոլոռ</t>
  </si>
  <si>
    <t>ոսպ</t>
  </si>
  <si>
    <t>կանաչ սոխ</t>
  </si>
  <si>
    <t>Լիմոն</t>
  </si>
  <si>
    <t xml:space="preserve">    միրգ</t>
  </si>
  <si>
    <t xml:space="preserve">   թխ.   Զեբր  1/8</t>
  </si>
  <si>
    <t xml:space="preserve">   պանիր</t>
  </si>
  <si>
    <t xml:space="preserve">   աղցան</t>
  </si>
  <si>
    <t>ոսպով  բրնձով  փլավ</t>
  </si>
  <si>
    <t xml:space="preserve"> հաց.   պանիր</t>
  </si>
  <si>
    <t xml:space="preserve"> </t>
  </si>
  <si>
    <t>Մածուն</t>
  </si>
  <si>
    <t>Կոնֆետ</t>
  </si>
  <si>
    <t xml:space="preserve">Հազար </t>
  </si>
  <si>
    <t>վերմիշելով   փլավ մածուն</t>
  </si>
  <si>
    <t>կաթ</t>
  </si>
  <si>
    <t>եգիպտացորեն</t>
  </si>
  <si>
    <t>մաննի</t>
  </si>
  <si>
    <t xml:space="preserve">    պանիր,  թեյ</t>
  </si>
  <si>
    <t>կարտոֆիլի  պյուրե</t>
  </si>
  <si>
    <t>գաթա 1/10</t>
  </si>
  <si>
    <t xml:space="preserve">  մածուն</t>
  </si>
  <si>
    <t>կիտրոն</t>
  </si>
  <si>
    <t>հաց  պանիր</t>
  </si>
  <si>
    <t xml:space="preserve">  աղցան</t>
  </si>
  <si>
    <t>բրնձով    փլավ</t>
  </si>
  <si>
    <t>հաց , պանիր</t>
  </si>
  <si>
    <t>հավով խճողակ</t>
  </si>
  <si>
    <t>կաթնաշոռ, թթվասեր</t>
  </si>
  <si>
    <t>մակարոնով  փլավ մածուն</t>
  </si>
  <si>
    <t>06.06.2017</t>
  </si>
  <si>
    <t>07.06.2017</t>
  </si>
  <si>
    <t>08.06.2017</t>
  </si>
  <si>
    <t>09.06.2017</t>
  </si>
  <si>
    <t>փլավ  սպագետի մսով</t>
  </si>
  <si>
    <t>միսը աղալ</t>
  </si>
  <si>
    <t>գազար, վարունգ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</si>
</sst>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11" xfId="0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2" borderId="12" xfId="0" applyFont="1" applyFill="1" applyBorder="1" applyAlignment="1" applyProtection="1">
      <alignment horizontal="center" vertical="center" textRotation="90"/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3" borderId="25" xfId="0" applyFont="1" applyFill="1" applyBorder="1" applyProtection="1"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27" xfId="0" applyFont="1" applyBorder="1" applyProtection="1">
      <protection locked="0"/>
    </xf>
    <xf numFmtId="164" fontId="5" fillId="3" borderId="20" xfId="0" applyNumberFormat="1" applyFont="1" applyFill="1" applyBorder="1" applyProtection="1">
      <protection locked="0"/>
    </xf>
    <xf numFmtId="164" fontId="5" fillId="3" borderId="21" xfId="0" applyNumberFormat="1" applyFont="1" applyFill="1" applyBorder="1" applyProtection="1">
      <protection locked="0"/>
    </xf>
    <xf numFmtId="164" fontId="5" fillId="3" borderId="26" xfId="0" applyNumberFormat="1" applyFont="1" applyFill="1" applyBorder="1" applyProtection="1">
      <protection locked="0"/>
    </xf>
    <xf numFmtId="164" fontId="5" fillId="3" borderId="28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9" xfId="0" applyFont="1" applyBorder="1" applyAlignment="1" applyProtection="1">
      <alignment horizontal="center" vertical="center" textRotation="90" wrapText="1"/>
      <protection locked="0"/>
    </xf>
    <xf numFmtId="0" fontId="1" fillId="0" borderId="22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22" workbookViewId="0">
      <selection activeCell="C46" sqref="C46:D46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L1" s="2"/>
      <c r="M1" s="69" t="s">
        <v>1</v>
      </c>
      <c r="N1" s="69"/>
      <c r="O1" s="69"/>
      <c r="P1" s="69"/>
      <c r="Q1" s="69"/>
      <c r="R1" s="69" t="s">
        <v>2</v>
      </c>
      <c r="S1" s="69"/>
      <c r="T1" s="69"/>
      <c r="U1" s="69"/>
      <c r="V1" s="69"/>
    </row>
    <row r="2" spans="1:25" x14ac:dyDescent="0.15">
      <c r="B2" s="3" t="s">
        <v>3</v>
      </c>
      <c r="C2" s="4"/>
      <c r="D2" s="4"/>
      <c r="E2" s="5"/>
      <c r="F2" s="5"/>
      <c r="G2" s="5"/>
      <c r="H2" s="5"/>
      <c r="I2" s="5"/>
      <c r="J2" s="5"/>
      <c r="P2" s="70" t="s">
        <v>66</v>
      </c>
      <c r="Q2" s="70"/>
      <c r="R2" s="70"/>
      <c r="S2" s="70"/>
      <c r="T2" s="5"/>
      <c r="U2" s="5"/>
      <c r="V2" s="5"/>
    </row>
    <row r="3" spans="1:25" x14ac:dyDescent="0.15">
      <c r="A3" s="71"/>
      <c r="B3" s="72"/>
      <c r="C3" s="75" t="s">
        <v>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6"/>
      <c r="X3" s="6"/>
      <c r="Y3" s="7"/>
    </row>
    <row r="4" spans="1:25" ht="58.5" thickBot="1" x14ac:dyDescent="0.2">
      <c r="A4" s="73"/>
      <c r="B4" s="74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 t="s">
        <v>22</v>
      </c>
      <c r="U4" s="11" t="s">
        <v>23</v>
      </c>
      <c r="V4" s="12" t="s">
        <v>24</v>
      </c>
      <c r="W4" s="9" t="s">
        <v>25</v>
      </c>
      <c r="X4" s="9" t="s">
        <v>26</v>
      </c>
      <c r="Y4" s="7"/>
    </row>
    <row r="5" spans="1:25" x14ac:dyDescent="0.15">
      <c r="A5" s="78" t="s">
        <v>27</v>
      </c>
      <c r="B5" s="13" t="s">
        <v>28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79"/>
      <c r="B6" s="16" t="s">
        <v>29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17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7"/>
    </row>
    <row r="7" spans="1:25" x14ac:dyDescent="0.15">
      <c r="A7" s="79"/>
      <c r="B7" s="16" t="s">
        <v>64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80"/>
      <c r="B8" s="19" t="s">
        <v>31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78" t="s">
        <v>32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79"/>
      <c r="B10" s="22" t="s">
        <v>13</v>
      </c>
      <c r="C10" s="17"/>
      <c r="D10" s="17"/>
      <c r="E10" s="17"/>
      <c r="F10" s="17"/>
      <c r="G10" s="17"/>
      <c r="H10" s="17"/>
      <c r="I10" s="17"/>
      <c r="J10" s="17"/>
      <c r="K10" s="17">
        <v>40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79"/>
      <c r="B11" s="22" t="s">
        <v>33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17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17"/>
      <c r="S11" s="17"/>
      <c r="T11" s="17">
        <v>5</v>
      </c>
      <c r="U11" s="17"/>
      <c r="V11" s="18"/>
      <c r="W11" s="18"/>
      <c r="X11" s="18"/>
      <c r="Y11" s="7" t="s">
        <v>34</v>
      </c>
    </row>
    <row r="12" spans="1:25" ht="11.25" thickBot="1" x14ac:dyDescent="0.2">
      <c r="A12" s="80"/>
      <c r="B12" s="19" t="s">
        <v>35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thickBot="1" x14ac:dyDescent="0.2">
      <c r="A13" s="78" t="s">
        <v>36</v>
      </c>
      <c r="B13" s="13" t="s">
        <v>25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f>1/8</f>
        <v>0.125</v>
      </c>
      <c r="X13" s="15"/>
      <c r="Y13" s="7"/>
    </row>
    <row r="14" spans="1:25" x14ac:dyDescent="0.15">
      <c r="A14" s="79"/>
      <c r="B14" s="16" t="s">
        <v>65</v>
      </c>
      <c r="C14" s="17"/>
      <c r="D14" s="17">
        <v>15</v>
      </c>
      <c r="E14" s="17"/>
      <c r="F14" s="17"/>
      <c r="G14" s="17"/>
      <c r="H14" s="17"/>
      <c r="I14" s="17"/>
      <c r="J14" s="17"/>
      <c r="K14" s="14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>
        <v>10</v>
      </c>
      <c r="V14" s="18"/>
      <c r="W14" s="18"/>
      <c r="X14" s="18">
        <v>15</v>
      </c>
      <c r="Y14" s="7"/>
    </row>
    <row r="15" spans="1:25" x14ac:dyDescent="0.15">
      <c r="A15" s="79"/>
      <c r="B15" s="16" t="s">
        <v>37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81"/>
      <c r="B16" s="19" t="s">
        <v>24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20</v>
      </c>
      <c r="W16" s="21"/>
      <c r="X16" s="21"/>
      <c r="Y16" s="7"/>
    </row>
    <row r="17" spans="1:25" ht="11.25" thickBot="1" x14ac:dyDescent="0.2">
      <c r="A17" s="23">
        <f>SUM(C2)</f>
        <v>0</v>
      </c>
      <c r="B17" s="24" t="s">
        <v>38</v>
      </c>
      <c r="C17" s="25">
        <f>SUM(C5:C12)</f>
        <v>80</v>
      </c>
      <c r="D17" s="25">
        <f t="shared" ref="D17:X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18</v>
      </c>
      <c r="I17" s="25">
        <f t="shared" si="0"/>
        <v>47</v>
      </c>
      <c r="J17" s="25">
        <f t="shared" si="0"/>
        <v>2</v>
      </c>
      <c r="K17" s="25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0</v>
      </c>
      <c r="R17" s="25">
        <f t="shared" si="0"/>
        <v>70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7"/>
    </row>
    <row r="18" spans="1:25" x14ac:dyDescent="0.15">
      <c r="A18" s="27"/>
      <c r="B18" s="28" t="s">
        <v>39</v>
      </c>
      <c r="C18" s="29">
        <f>SUM(A17*C17)/1000</f>
        <v>0</v>
      </c>
      <c r="D18" s="29">
        <f>+(A17*D17)/1000</f>
        <v>0</v>
      </c>
      <c r="E18" s="29">
        <f>+(A17*E17)/1000</f>
        <v>0</v>
      </c>
      <c r="F18" s="29">
        <f>+(A17*F17)/1000</f>
        <v>0</v>
      </c>
      <c r="G18" s="29">
        <f>+(A17*G17)</f>
        <v>0</v>
      </c>
      <c r="H18" s="29">
        <f>+(A17*H17)/1000</f>
        <v>0</v>
      </c>
      <c r="I18" s="29">
        <f>+(A17*I17)/1000</f>
        <v>0</v>
      </c>
      <c r="J18" s="29">
        <f>+(A17*J17)/1000</f>
        <v>0</v>
      </c>
      <c r="K18" s="29">
        <f>+(A17*K17)/1000</f>
        <v>0</v>
      </c>
      <c r="L18" s="29">
        <f>+(A17*L17)/1000</f>
        <v>0</v>
      </c>
      <c r="M18" s="29">
        <f>+(A17*M17)/1000</f>
        <v>0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0</v>
      </c>
      <c r="B19" s="28" t="s">
        <v>40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10</v>
      </c>
      <c r="V19" s="30">
        <f t="shared" si="1"/>
        <v>20</v>
      </c>
      <c r="W19" s="30">
        <f t="shared" si="1"/>
        <v>0.125</v>
      </c>
      <c r="X19" s="30">
        <f t="shared" si="1"/>
        <v>15</v>
      </c>
      <c r="Y19" s="7"/>
    </row>
    <row r="20" spans="1:25" ht="11.25" thickBot="1" x14ac:dyDescent="0.2">
      <c r="A20" s="32"/>
      <c r="B20" s="33" t="s">
        <v>41</v>
      </c>
      <c r="C20" s="34">
        <f>SUM(A19*C19)/1000</f>
        <v>0</v>
      </c>
      <c r="D20" s="34">
        <f>+(A19*D19)/1000</f>
        <v>0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</f>
        <v>0</v>
      </c>
      <c r="X20" s="35">
        <f>+(A19*X19)/1000</f>
        <v>0</v>
      </c>
      <c r="Y20" s="7"/>
    </row>
    <row r="21" spans="1:25" x14ac:dyDescent="0.15">
      <c r="A21" s="82" t="s">
        <v>42</v>
      </c>
      <c r="B21" s="83"/>
      <c r="C21" s="36">
        <f>+C20+C18</f>
        <v>0</v>
      </c>
      <c r="D21" s="36">
        <f t="shared" ref="D21:X21" si="2">+D20+D18</f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  <c r="L21" s="36">
        <f t="shared" si="2"/>
        <v>0</v>
      </c>
      <c r="M21" s="36">
        <f t="shared" si="2"/>
        <v>0</v>
      </c>
      <c r="N21" s="36">
        <f t="shared" si="2"/>
        <v>0</v>
      </c>
      <c r="O21" s="36">
        <f t="shared" si="2"/>
        <v>0</v>
      </c>
      <c r="P21" s="36">
        <f t="shared" si="2"/>
        <v>0</v>
      </c>
      <c r="Q21" s="36">
        <f t="shared" si="2"/>
        <v>0</v>
      </c>
      <c r="R21" s="36">
        <f t="shared" si="2"/>
        <v>0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75" t="s">
        <v>43</v>
      </c>
      <c r="B22" s="77"/>
      <c r="C22" s="38">
        <v>264</v>
      </c>
      <c r="D22" s="38">
        <v>578</v>
      </c>
      <c r="E22" s="38">
        <v>2352</v>
      </c>
      <c r="F22" s="38">
        <v>1748</v>
      </c>
      <c r="G22" s="38">
        <v>53</v>
      </c>
      <c r="H22" s="38">
        <v>390</v>
      </c>
      <c r="I22" s="38">
        <v>137</v>
      </c>
      <c r="J22" s="38">
        <v>678</v>
      </c>
      <c r="K22" s="38">
        <v>200</v>
      </c>
      <c r="L22" s="38">
        <v>414</v>
      </c>
      <c r="M22" s="38">
        <v>132</v>
      </c>
      <c r="N22" s="38">
        <v>2373</v>
      </c>
      <c r="O22" s="38">
        <v>198</v>
      </c>
      <c r="P22" s="38">
        <v>209</v>
      </c>
      <c r="Q22" s="38">
        <v>604</v>
      </c>
      <c r="R22" s="38">
        <v>325</v>
      </c>
      <c r="S22" s="38">
        <v>762</v>
      </c>
      <c r="T22" s="38">
        <v>153</v>
      </c>
      <c r="U22" s="38">
        <v>348</v>
      </c>
      <c r="V22" s="38">
        <v>2000</v>
      </c>
      <c r="W22" s="39">
        <v>138</v>
      </c>
      <c r="X22" s="39">
        <v>787</v>
      </c>
      <c r="Y22" s="7"/>
    </row>
    <row r="23" spans="1:25" x14ac:dyDescent="0.15">
      <c r="A23" s="40">
        <f>SUM(A17)</f>
        <v>0</v>
      </c>
      <c r="B23" s="41" t="s">
        <v>44</v>
      </c>
      <c r="C23" s="42">
        <f>SUM(C18*C22)</f>
        <v>0</v>
      </c>
      <c r="D23" s="42">
        <f t="shared" ref="D23:X23" si="3">SUM(D18*D22)</f>
        <v>0</v>
      </c>
      <c r="E23" s="42">
        <f t="shared" si="3"/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40">
        <f>SUM(A19)</f>
        <v>0</v>
      </c>
      <c r="B24" s="41" t="s">
        <v>44</v>
      </c>
      <c r="C24" s="42">
        <f>SUM(C20*C22)</f>
        <v>0</v>
      </c>
      <c r="D24" s="42">
        <f t="shared" ref="D24:X24" si="4">SUM(D20*D22)</f>
        <v>0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6" t="s">
        <v>45</v>
      </c>
      <c r="B25" s="67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4" t="s">
        <v>46</v>
      </c>
      <c r="B28" s="84"/>
      <c r="C28" s="50"/>
      <c r="H28" s="84" t="s">
        <v>47</v>
      </c>
      <c r="I28" s="84"/>
      <c r="J28" s="84"/>
      <c r="K28" s="84"/>
      <c r="P28" s="84" t="s">
        <v>48</v>
      </c>
      <c r="Q28" s="84"/>
      <c r="R28" s="84"/>
      <c r="S28" s="84"/>
    </row>
    <row r="29" spans="1:25" x14ac:dyDescent="0.15">
      <c r="A29" s="62"/>
      <c r="B29" s="62"/>
      <c r="C29" s="50"/>
      <c r="H29" s="62"/>
      <c r="I29" s="62"/>
      <c r="J29" s="62"/>
      <c r="K29" s="62"/>
      <c r="P29" s="62"/>
      <c r="Q29" s="62"/>
      <c r="R29" s="62"/>
      <c r="S29" s="62"/>
    </row>
    <row r="30" spans="1:25" x14ac:dyDescent="0.15">
      <c r="A30" s="62"/>
      <c r="B30" s="62"/>
      <c r="C30" s="50"/>
      <c r="H30" s="62"/>
      <c r="I30" s="62"/>
      <c r="J30" s="62"/>
      <c r="K30" s="62"/>
      <c r="P30" s="62"/>
      <c r="Q30" s="62"/>
      <c r="R30" s="62"/>
      <c r="S30" s="62"/>
    </row>
    <row r="31" spans="1:25" x14ac:dyDescent="0.15">
      <c r="A31" s="62"/>
      <c r="B31" s="62"/>
      <c r="C31" s="50"/>
      <c r="H31" s="62"/>
      <c r="I31" s="62"/>
      <c r="J31" s="62"/>
      <c r="K31" s="62"/>
      <c r="P31" s="62"/>
      <c r="Q31" s="62"/>
      <c r="R31" s="62"/>
      <c r="S31" s="62"/>
    </row>
    <row r="32" spans="1:25" x14ac:dyDescent="0.15">
      <c r="A32" s="62"/>
      <c r="B32" s="62"/>
      <c r="C32" s="50"/>
      <c r="H32" s="62"/>
      <c r="I32" s="62"/>
      <c r="J32" s="62"/>
      <c r="K32" s="62"/>
      <c r="P32" s="62"/>
      <c r="Q32" s="62"/>
      <c r="R32" s="62"/>
      <c r="S32" s="62"/>
    </row>
    <row r="33" spans="1:25" x14ac:dyDescent="0.15">
      <c r="A33" s="62"/>
      <c r="B33" s="62"/>
      <c r="C33" s="50"/>
      <c r="H33" s="62"/>
      <c r="I33" s="62"/>
      <c r="J33" s="62"/>
      <c r="K33" s="62"/>
      <c r="P33" s="62"/>
      <c r="Q33" s="62"/>
      <c r="R33" s="62"/>
      <c r="S33" s="62"/>
    </row>
    <row r="34" spans="1:25" x14ac:dyDescent="0.15">
      <c r="A34" s="62"/>
      <c r="B34" s="62"/>
      <c r="C34" s="50"/>
      <c r="H34" s="62"/>
      <c r="I34" s="62"/>
      <c r="J34" s="62"/>
      <c r="K34" s="62"/>
      <c r="P34" s="62"/>
      <c r="Q34" s="62"/>
      <c r="R34" s="62"/>
      <c r="S34" s="62"/>
    </row>
    <row r="35" spans="1:25" x14ac:dyDescent="0.15">
      <c r="A35" s="62"/>
      <c r="B35" s="62"/>
      <c r="C35" s="50"/>
      <c r="H35" s="62"/>
      <c r="I35" s="62"/>
      <c r="J35" s="62"/>
      <c r="K35" s="62"/>
      <c r="P35" s="62"/>
      <c r="Q35" s="62"/>
      <c r="R35" s="62"/>
      <c r="S35" s="62"/>
    </row>
    <row r="36" spans="1:25" x14ac:dyDescent="0.15">
      <c r="A36" s="62"/>
      <c r="B36" s="62"/>
      <c r="C36" s="50"/>
      <c r="H36" s="62"/>
      <c r="I36" s="62"/>
      <c r="J36" s="62"/>
      <c r="K36" s="62"/>
      <c r="P36" s="62"/>
      <c r="Q36" s="62"/>
      <c r="R36" s="62"/>
      <c r="S36" s="62"/>
    </row>
    <row r="37" spans="1:25" x14ac:dyDescent="0.15">
      <c r="A37" s="62"/>
      <c r="B37" s="62"/>
      <c r="C37" s="50"/>
      <c r="H37" s="62"/>
      <c r="I37" s="62"/>
      <c r="J37" s="62"/>
      <c r="K37" s="62"/>
      <c r="P37" s="62"/>
      <c r="Q37" s="62"/>
      <c r="R37" s="62"/>
      <c r="S37" s="62"/>
    </row>
    <row r="38" spans="1:25" x14ac:dyDescent="0.15">
      <c r="A38" s="62"/>
      <c r="B38" s="62"/>
      <c r="C38" s="50"/>
      <c r="H38" s="62"/>
      <c r="I38" s="62"/>
      <c r="J38" s="62"/>
      <c r="K38" s="62"/>
      <c r="P38" s="62"/>
      <c r="Q38" s="62"/>
      <c r="R38" s="62"/>
      <c r="S38" s="62"/>
    </row>
    <row r="39" spans="1:25" x14ac:dyDescent="0.15">
      <c r="A39" s="62"/>
      <c r="B39" s="62"/>
      <c r="C39" s="50"/>
      <c r="H39" s="62"/>
      <c r="I39" s="62"/>
      <c r="J39" s="62"/>
      <c r="K39" s="62"/>
      <c r="P39" s="62"/>
      <c r="Q39" s="62"/>
      <c r="R39" s="62"/>
      <c r="S39" s="62"/>
    </row>
    <row r="40" spans="1:25" x14ac:dyDescent="0.15">
      <c r="A40" s="62"/>
      <c r="B40" s="62"/>
      <c r="C40" s="50"/>
      <c r="H40" s="62"/>
      <c r="I40" s="62"/>
      <c r="J40" s="62"/>
      <c r="K40" s="62"/>
      <c r="P40" s="62"/>
      <c r="Q40" s="62"/>
      <c r="R40" s="62"/>
      <c r="S40" s="62"/>
    </row>
    <row r="41" spans="1:25" x14ac:dyDescent="0.15">
      <c r="A41" s="62"/>
      <c r="B41" s="62"/>
      <c r="C41" s="50"/>
      <c r="H41" s="62"/>
      <c r="I41" s="62"/>
      <c r="J41" s="62"/>
      <c r="K41" s="62"/>
      <c r="P41" s="62"/>
      <c r="Q41" s="62"/>
      <c r="R41" s="62"/>
      <c r="S41" s="62"/>
    </row>
    <row r="42" spans="1:25" x14ac:dyDescent="0.15">
      <c r="A42" s="62"/>
      <c r="B42" s="62"/>
      <c r="C42" s="50"/>
      <c r="H42" s="62"/>
      <c r="I42" s="62"/>
      <c r="J42" s="62"/>
      <c r="K42" s="62"/>
      <c r="P42" s="62"/>
      <c r="Q42" s="62"/>
      <c r="R42" s="62"/>
      <c r="S42" s="62"/>
    </row>
    <row r="45" spans="1:25" x14ac:dyDescent="0.15">
      <c r="B45" s="68" t="s">
        <v>0</v>
      </c>
      <c r="C45" s="68"/>
      <c r="D45" s="68"/>
      <c r="E45" s="68"/>
      <c r="F45" s="68"/>
      <c r="G45" s="68"/>
      <c r="H45" s="68"/>
      <c r="I45" s="68"/>
      <c r="J45" s="68"/>
      <c r="L45" s="2"/>
      <c r="M45" s="69" t="s">
        <v>1</v>
      </c>
      <c r="N45" s="69"/>
      <c r="O45" s="69"/>
      <c r="P45" s="69"/>
      <c r="Q45" s="69"/>
      <c r="R45" s="69" t="s">
        <v>49</v>
      </c>
      <c r="S45" s="69"/>
      <c r="T45" s="69"/>
      <c r="U45" s="69"/>
      <c r="V45" s="69"/>
    </row>
    <row r="46" spans="1:25" x14ac:dyDescent="0.15">
      <c r="B46" s="3" t="s">
        <v>3</v>
      </c>
      <c r="C46" s="4"/>
      <c r="D46" s="4"/>
      <c r="E46" s="5"/>
      <c r="F46" s="5"/>
      <c r="G46" s="5"/>
      <c r="H46" s="5"/>
      <c r="I46" s="5"/>
      <c r="J46" s="5"/>
      <c r="O46" s="1" t="s">
        <v>66</v>
      </c>
      <c r="P46" s="70"/>
      <c r="Q46" s="70"/>
      <c r="R46" s="70"/>
      <c r="S46" s="70"/>
      <c r="T46" s="5"/>
      <c r="U46" s="5"/>
      <c r="V46" s="5"/>
    </row>
    <row r="47" spans="1:25" x14ac:dyDescent="0.15">
      <c r="A47" s="71"/>
      <c r="B47" s="72"/>
      <c r="C47" s="75" t="s">
        <v>4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7"/>
      <c r="W47" s="6"/>
      <c r="X47" s="6"/>
      <c r="Y47" s="7"/>
    </row>
    <row r="48" spans="1:25" ht="61.5" thickBot="1" x14ac:dyDescent="0.2">
      <c r="A48" s="73"/>
      <c r="B48" s="74"/>
      <c r="C48" s="8" t="s">
        <v>5</v>
      </c>
      <c r="D48" s="10" t="s">
        <v>6</v>
      </c>
      <c r="E48" s="10" t="s">
        <v>13</v>
      </c>
      <c r="F48" s="10" t="s">
        <v>8</v>
      </c>
      <c r="G48" s="10" t="s">
        <v>50</v>
      </c>
      <c r="H48" s="10" t="s">
        <v>25</v>
      </c>
      <c r="I48" s="10" t="s">
        <v>51</v>
      </c>
      <c r="J48" s="10" t="s">
        <v>52</v>
      </c>
      <c r="K48" s="10" t="s">
        <v>26</v>
      </c>
      <c r="L48" s="10" t="s">
        <v>53</v>
      </c>
      <c r="M48" s="10" t="s">
        <v>54</v>
      </c>
      <c r="N48" s="10" t="s">
        <v>22</v>
      </c>
      <c r="O48" s="10" t="s">
        <v>55</v>
      </c>
      <c r="P48" s="10" t="s">
        <v>16</v>
      </c>
      <c r="Q48" s="10"/>
      <c r="R48" s="10"/>
      <c r="S48" s="10"/>
      <c r="T48" s="10"/>
      <c r="U48" s="10"/>
      <c r="V48" s="9"/>
      <c r="W48" s="9"/>
      <c r="X48" s="9"/>
      <c r="Y48" s="7"/>
    </row>
    <row r="49" spans="1:25" x14ac:dyDescent="0.15">
      <c r="A49" s="78" t="s">
        <v>27</v>
      </c>
      <c r="B49" s="13" t="s">
        <v>56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>
        <v>60</v>
      </c>
      <c r="P49" s="14"/>
      <c r="Q49" s="14"/>
      <c r="R49" s="14"/>
      <c r="S49" s="14"/>
      <c r="T49" s="14"/>
      <c r="U49" s="14"/>
      <c r="V49" s="15"/>
      <c r="W49" s="15"/>
      <c r="X49" s="15"/>
      <c r="Y49" s="7"/>
    </row>
    <row r="50" spans="1:25" x14ac:dyDescent="0.15">
      <c r="A50" s="79"/>
      <c r="B50" s="16" t="s">
        <v>50</v>
      </c>
      <c r="C50" s="17"/>
      <c r="D50" s="17"/>
      <c r="E50" s="17"/>
      <c r="F50" s="17"/>
      <c r="G50" s="17">
        <v>30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18"/>
      <c r="X50" s="18"/>
      <c r="Y50" s="7"/>
    </row>
    <row r="51" spans="1:25" x14ac:dyDescent="0.15">
      <c r="A51" s="79"/>
      <c r="B51" s="16" t="s">
        <v>8</v>
      </c>
      <c r="C51" s="17"/>
      <c r="D51" s="17"/>
      <c r="E51" s="17"/>
      <c r="F51" s="17">
        <v>12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7"/>
    </row>
    <row r="52" spans="1:25" ht="11.25" thickBot="1" x14ac:dyDescent="0.2">
      <c r="A52" s="80"/>
      <c r="B52" s="19" t="s">
        <v>31</v>
      </c>
      <c r="C52" s="20">
        <v>70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/>
      <c r="W52" s="21"/>
      <c r="X52" s="21"/>
      <c r="Y52" s="7"/>
    </row>
    <row r="53" spans="1:25" x14ac:dyDescent="0.15">
      <c r="A53" s="78" t="s">
        <v>32</v>
      </c>
      <c r="B53" s="13" t="s">
        <v>57</v>
      </c>
      <c r="C53" s="14"/>
      <c r="D53" s="14">
        <v>5</v>
      </c>
      <c r="E53" s="14">
        <v>50</v>
      </c>
      <c r="F53" s="14"/>
      <c r="G53" s="14"/>
      <c r="H53" s="14">
        <f>1/6</f>
        <v>0.16666666666666666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5"/>
      <c r="W53" s="15"/>
      <c r="X53" s="15"/>
      <c r="Y53" s="7"/>
    </row>
    <row r="54" spans="1:25" x14ac:dyDescent="0.15">
      <c r="A54" s="79"/>
      <c r="B54" s="16" t="s">
        <v>147</v>
      </c>
      <c r="C54" s="17"/>
      <c r="D54" s="17">
        <v>15</v>
      </c>
      <c r="E54" s="17"/>
      <c r="F54" s="17"/>
      <c r="G54" s="17"/>
      <c r="H54" s="17"/>
      <c r="I54" s="17"/>
      <c r="J54" s="17"/>
      <c r="K54" s="17"/>
      <c r="L54" s="17"/>
      <c r="M54" s="17">
        <v>60</v>
      </c>
      <c r="N54" s="17">
        <v>3</v>
      </c>
      <c r="O54" s="17"/>
      <c r="P54" s="17">
        <v>20</v>
      </c>
      <c r="Q54" s="17"/>
      <c r="R54" s="17"/>
      <c r="S54" s="17"/>
      <c r="T54" s="17"/>
      <c r="U54" s="17"/>
      <c r="V54" s="18"/>
      <c r="W54" s="18"/>
      <c r="X54" s="18"/>
      <c r="Y54" s="7" t="s">
        <v>148</v>
      </c>
    </row>
    <row r="55" spans="1:25" x14ac:dyDescent="0.15">
      <c r="A55" s="79"/>
      <c r="B55" s="16" t="s">
        <v>59</v>
      </c>
      <c r="C55" s="17">
        <v>60</v>
      </c>
      <c r="D55" s="17"/>
      <c r="E55" s="17"/>
      <c r="F55" s="17">
        <v>15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7"/>
    </row>
    <row r="56" spans="1:25" ht="11.25" thickBot="1" x14ac:dyDescent="0.2">
      <c r="A56" s="80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7"/>
    </row>
    <row r="57" spans="1:25" x14ac:dyDescent="0.15">
      <c r="A57" s="78" t="s">
        <v>36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7"/>
    </row>
    <row r="58" spans="1:25" x14ac:dyDescent="0.15">
      <c r="A58" s="79"/>
      <c r="B58" s="5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55"/>
      <c r="W58" s="55"/>
      <c r="X58" s="55"/>
      <c r="Y58" s="7"/>
    </row>
    <row r="59" spans="1:25" x14ac:dyDescent="0.15">
      <c r="A59" s="79"/>
      <c r="B59" s="5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55"/>
      <c r="W59" s="55"/>
      <c r="X59" s="55"/>
      <c r="Y59" s="7"/>
    </row>
    <row r="60" spans="1:25" ht="11.25" thickBot="1" x14ac:dyDescent="0.2">
      <c r="A60" s="81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7"/>
    </row>
    <row r="61" spans="1:25" ht="11.25" thickBot="1" x14ac:dyDescent="0.2">
      <c r="A61" s="23">
        <f>SUM(C46)</f>
        <v>0</v>
      </c>
      <c r="B61" s="24" t="s">
        <v>60</v>
      </c>
      <c r="C61" s="25">
        <f>SUM(C49:C52)</f>
        <v>70</v>
      </c>
      <c r="D61" s="25">
        <f t="shared" ref="D61:X61" si="6">SUM(D49:D52)</f>
        <v>0</v>
      </c>
      <c r="E61" s="25">
        <f t="shared" si="6"/>
        <v>0</v>
      </c>
      <c r="F61" s="25">
        <f t="shared" si="6"/>
        <v>12</v>
      </c>
      <c r="G61" s="25">
        <f t="shared" si="6"/>
        <v>30</v>
      </c>
      <c r="H61" s="25">
        <f t="shared" si="6"/>
        <v>0</v>
      </c>
      <c r="I61" s="25">
        <f t="shared" si="6"/>
        <v>0</v>
      </c>
      <c r="J61" s="25">
        <f t="shared" si="6"/>
        <v>0</v>
      </c>
      <c r="K61" s="25">
        <f t="shared" si="6"/>
        <v>0</v>
      </c>
      <c r="L61" s="25">
        <f t="shared" si="6"/>
        <v>0</v>
      </c>
      <c r="M61" s="25">
        <f t="shared" si="6"/>
        <v>0</v>
      </c>
      <c r="N61" s="25">
        <f t="shared" si="6"/>
        <v>0</v>
      </c>
      <c r="O61" s="25">
        <f t="shared" si="6"/>
        <v>60</v>
      </c>
      <c r="P61" s="25">
        <f t="shared" si="6"/>
        <v>0</v>
      </c>
      <c r="Q61" s="25">
        <f t="shared" si="6"/>
        <v>0</v>
      </c>
      <c r="R61" s="25">
        <f t="shared" si="6"/>
        <v>0</v>
      </c>
      <c r="S61" s="25">
        <f t="shared" si="6"/>
        <v>0</v>
      </c>
      <c r="T61" s="25">
        <f t="shared" si="6"/>
        <v>0</v>
      </c>
      <c r="U61" s="25">
        <f t="shared" si="6"/>
        <v>0</v>
      </c>
      <c r="V61" s="25">
        <f t="shared" si="6"/>
        <v>0</v>
      </c>
      <c r="W61" s="25">
        <f t="shared" si="6"/>
        <v>0</v>
      </c>
      <c r="X61" s="25">
        <f t="shared" si="6"/>
        <v>0</v>
      </c>
      <c r="Y61" s="7"/>
    </row>
    <row r="62" spans="1:25" x14ac:dyDescent="0.15">
      <c r="A62" s="27"/>
      <c r="B62" s="28" t="s">
        <v>61</v>
      </c>
      <c r="C62" s="29">
        <f>SUM(A61*C61)/1000</f>
        <v>0</v>
      </c>
      <c r="D62" s="29">
        <f>+(A61*D61)/1000</f>
        <v>0</v>
      </c>
      <c r="E62" s="29">
        <f>+(A61*E61)/1000</f>
        <v>0</v>
      </c>
      <c r="F62" s="29">
        <f>+(A61*F61)/1000</f>
        <v>0</v>
      </c>
      <c r="G62" s="29">
        <f>+(A61*G61)/1000</f>
        <v>0</v>
      </c>
      <c r="H62" s="29">
        <f>+(A61*H61)/1000</f>
        <v>0</v>
      </c>
      <c r="I62" s="29">
        <f>+(A61*I61)/1000</f>
        <v>0</v>
      </c>
      <c r="J62" s="29">
        <f>+(A61*J61)/1000</f>
        <v>0</v>
      </c>
      <c r="K62" s="29">
        <f>+(A61*K61)/1000</f>
        <v>0</v>
      </c>
      <c r="L62" s="29">
        <f>+(A61*L61)/1000</f>
        <v>0</v>
      </c>
      <c r="M62" s="29">
        <f>+(A61*M61)/1000</f>
        <v>0</v>
      </c>
      <c r="N62" s="29">
        <f>+(A61*N61)/1000</f>
        <v>0</v>
      </c>
      <c r="O62" s="29">
        <f>+(A61*O61)/1000</f>
        <v>0</v>
      </c>
      <c r="P62" s="29">
        <f>+(A61*P61)/1000</f>
        <v>0</v>
      </c>
      <c r="Q62" s="29">
        <f>+(A61*Q61)/1000</f>
        <v>0</v>
      </c>
      <c r="R62" s="29">
        <f>+(A61*R61)/1000</f>
        <v>0</v>
      </c>
      <c r="S62" s="29">
        <f>+(A61*S61)/1000</f>
        <v>0</v>
      </c>
      <c r="T62" s="29">
        <f>+(A61*T61)/1000</f>
        <v>0</v>
      </c>
      <c r="U62" s="29">
        <f>+(A61*U61)/1000</f>
        <v>0</v>
      </c>
      <c r="V62" s="29">
        <f>+(A61*V61)/1000</f>
        <v>0</v>
      </c>
      <c r="W62" s="29">
        <f>+(A61*W61)/1000</f>
        <v>0</v>
      </c>
      <c r="X62" s="29">
        <f>+(A61*X61)/1000</f>
        <v>0</v>
      </c>
      <c r="Y62" s="7"/>
    </row>
    <row r="63" spans="1:25" x14ac:dyDescent="0.15">
      <c r="A63" s="23">
        <f>SUM(D46)</f>
        <v>0</v>
      </c>
      <c r="B63" s="28" t="s">
        <v>62</v>
      </c>
      <c r="C63" s="30">
        <f>SUM(C53:C56)</f>
        <v>60</v>
      </c>
      <c r="D63" s="30">
        <f t="shared" ref="D63:X63" si="7">SUM(D53:D56)</f>
        <v>20</v>
      </c>
      <c r="E63" s="30">
        <f t="shared" si="7"/>
        <v>50</v>
      </c>
      <c r="F63" s="30">
        <f t="shared" si="7"/>
        <v>15</v>
      </c>
      <c r="G63" s="30">
        <f t="shared" si="7"/>
        <v>0</v>
      </c>
      <c r="H63" s="30">
        <f t="shared" si="7"/>
        <v>0.16666666666666666</v>
      </c>
      <c r="I63" s="30">
        <f t="shared" si="7"/>
        <v>0</v>
      </c>
      <c r="J63" s="30">
        <f t="shared" si="7"/>
        <v>0</v>
      </c>
      <c r="K63" s="30">
        <f t="shared" si="7"/>
        <v>0</v>
      </c>
      <c r="L63" s="30">
        <f t="shared" si="7"/>
        <v>0</v>
      </c>
      <c r="M63" s="30">
        <f t="shared" si="7"/>
        <v>60</v>
      </c>
      <c r="N63" s="30">
        <f t="shared" si="7"/>
        <v>3</v>
      </c>
      <c r="O63" s="30">
        <f t="shared" si="7"/>
        <v>0</v>
      </c>
      <c r="P63" s="30">
        <f t="shared" si="7"/>
        <v>20</v>
      </c>
      <c r="Q63" s="30">
        <f t="shared" si="7"/>
        <v>0</v>
      </c>
      <c r="R63" s="30">
        <f t="shared" si="7"/>
        <v>0</v>
      </c>
      <c r="S63" s="30">
        <f t="shared" si="7"/>
        <v>0</v>
      </c>
      <c r="T63" s="30">
        <f t="shared" si="7"/>
        <v>0</v>
      </c>
      <c r="U63" s="30">
        <f t="shared" si="7"/>
        <v>0</v>
      </c>
      <c r="V63" s="30">
        <f t="shared" si="7"/>
        <v>0</v>
      </c>
      <c r="W63" s="30">
        <f t="shared" si="7"/>
        <v>0</v>
      </c>
      <c r="X63" s="30">
        <f t="shared" si="7"/>
        <v>0</v>
      </c>
      <c r="Y63" s="7"/>
    </row>
    <row r="64" spans="1:25" ht="11.25" thickBot="1" x14ac:dyDescent="0.2">
      <c r="A64" s="32"/>
      <c r="B64" s="33" t="s">
        <v>63</v>
      </c>
      <c r="C64" s="34">
        <f>SUM(A63*C63)/1000</f>
        <v>0</v>
      </c>
      <c r="D64" s="34">
        <f>+(A63*D63)/1000</f>
        <v>0</v>
      </c>
      <c r="E64" s="34">
        <f>+(A63*E63)/1000</f>
        <v>0</v>
      </c>
      <c r="F64" s="34">
        <f>+(A63*F63)/1000</f>
        <v>0</v>
      </c>
      <c r="G64" s="34">
        <f>+(A63*G63)/1000</f>
        <v>0</v>
      </c>
      <c r="H64" s="34">
        <f>+(A63*H63)</f>
        <v>0</v>
      </c>
      <c r="I64" s="34">
        <f>+(A63*I63)/1000</f>
        <v>0</v>
      </c>
      <c r="J64" s="34">
        <f>+(A63*J63)/1000</f>
        <v>0</v>
      </c>
      <c r="K64" s="34">
        <f>+(A63*K63)/1000</f>
        <v>0</v>
      </c>
      <c r="L64" s="34">
        <f>+(A63*L63)/1000</f>
        <v>0</v>
      </c>
      <c r="M64" s="34">
        <f>+(A63*M63)/1000</f>
        <v>0</v>
      </c>
      <c r="N64" s="34">
        <f>+(A63*N63)/1000</f>
        <v>0</v>
      </c>
      <c r="O64" s="34">
        <f>+(A63*O63)/1000</f>
        <v>0</v>
      </c>
      <c r="P64" s="34">
        <f>+(A63*P63)/1000</f>
        <v>0</v>
      </c>
      <c r="Q64" s="34">
        <f>+(A63*Q63)/1000</f>
        <v>0</v>
      </c>
      <c r="R64" s="34">
        <f>+(A63*R63)/1000</f>
        <v>0</v>
      </c>
      <c r="S64" s="34">
        <f>+(A63*S63)/1000</f>
        <v>0</v>
      </c>
      <c r="T64" s="34">
        <f>+(A63*T63)/1000</f>
        <v>0</v>
      </c>
      <c r="U64" s="34">
        <f>+(A63*U63)/1000</f>
        <v>0</v>
      </c>
      <c r="V64" s="35">
        <f>+(A63*V63)/1000</f>
        <v>0</v>
      </c>
      <c r="W64" s="35">
        <f>+(A63*W63)/1000</f>
        <v>0</v>
      </c>
      <c r="X64" s="35">
        <f>+(A63*X63)/1000</f>
        <v>0</v>
      </c>
      <c r="Y64" s="7"/>
    </row>
    <row r="65" spans="1:25" x14ac:dyDescent="0.15">
      <c r="A65" s="82" t="s">
        <v>42</v>
      </c>
      <c r="B65" s="83"/>
      <c r="C65" s="36">
        <f>+C64+C62</f>
        <v>0</v>
      </c>
      <c r="D65" s="36">
        <f t="shared" ref="D65:X65" si="8">+D64+D62</f>
        <v>0</v>
      </c>
      <c r="E65" s="36">
        <f t="shared" si="8"/>
        <v>0</v>
      </c>
      <c r="F65" s="36">
        <f t="shared" si="8"/>
        <v>0</v>
      </c>
      <c r="G65" s="36">
        <f t="shared" si="8"/>
        <v>0</v>
      </c>
      <c r="H65" s="36">
        <f t="shared" si="8"/>
        <v>0</v>
      </c>
      <c r="I65" s="36">
        <f t="shared" si="8"/>
        <v>0</v>
      </c>
      <c r="J65" s="36">
        <f t="shared" si="8"/>
        <v>0</v>
      </c>
      <c r="K65" s="36">
        <f t="shared" si="8"/>
        <v>0</v>
      </c>
      <c r="L65" s="36">
        <f t="shared" si="8"/>
        <v>0</v>
      </c>
      <c r="M65" s="36">
        <f t="shared" si="8"/>
        <v>0</v>
      </c>
      <c r="N65" s="36">
        <f t="shared" si="8"/>
        <v>0</v>
      </c>
      <c r="O65" s="36">
        <f t="shared" si="8"/>
        <v>0</v>
      </c>
      <c r="P65" s="36">
        <f t="shared" si="8"/>
        <v>0</v>
      </c>
      <c r="Q65" s="36">
        <f t="shared" si="8"/>
        <v>0</v>
      </c>
      <c r="R65" s="36">
        <f t="shared" si="8"/>
        <v>0</v>
      </c>
      <c r="S65" s="36">
        <f t="shared" si="8"/>
        <v>0</v>
      </c>
      <c r="T65" s="36">
        <f t="shared" si="8"/>
        <v>0</v>
      </c>
      <c r="U65" s="36">
        <f t="shared" si="8"/>
        <v>0</v>
      </c>
      <c r="V65" s="37">
        <f t="shared" si="8"/>
        <v>0</v>
      </c>
      <c r="W65" s="37">
        <f t="shared" si="8"/>
        <v>0</v>
      </c>
      <c r="X65" s="37">
        <f t="shared" si="8"/>
        <v>0</v>
      </c>
      <c r="Y65" s="7"/>
    </row>
    <row r="66" spans="1:25" x14ac:dyDescent="0.15">
      <c r="A66" s="75" t="s">
        <v>43</v>
      </c>
      <c r="B66" s="77"/>
      <c r="C66" s="38">
        <v>264</v>
      </c>
      <c r="D66" s="38">
        <v>578</v>
      </c>
      <c r="E66" s="38">
        <v>200</v>
      </c>
      <c r="F66" s="38">
        <v>1748</v>
      </c>
      <c r="G66" s="38">
        <v>862</v>
      </c>
      <c r="H66" s="38">
        <v>132</v>
      </c>
      <c r="I66" s="38">
        <v>132</v>
      </c>
      <c r="J66" s="38">
        <v>828</v>
      </c>
      <c r="K66" s="38">
        <v>787</v>
      </c>
      <c r="L66" s="38">
        <v>494</v>
      </c>
      <c r="M66" s="38">
        <v>268</v>
      </c>
      <c r="N66" s="38">
        <v>153</v>
      </c>
      <c r="O66" s="38">
        <v>525</v>
      </c>
      <c r="P66" s="38">
        <v>2373</v>
      </c>
      <c r="Q66" s="38"/>
      <c r="R66" s="38"/>
      <c r="S66" s="38"/>
      <c r="T66" s="38"/>
      <c r="U66" s="38"/>
      <c r="V66" s="39"/>
      <c r="W66" s="39"/>
      <c r="X66" s="39"/>
      <c r="Y66" s="7"/>
    </row>
    <row r="67" spans="1:25" x14ac:dyDescent="0.15">
      <c r="A67" s="40">
        <f>SUM(A61)</f>
        <v>0</v>
      </c>
      <c r="B67" s="41" t="s">
        <v>44</v>
      </c>
      <c r="C67" s="42">
        <f>SUM(C62*C66)</f>
        <v>0</v>
      </c>
      <c r="D67" s="42">
        <f t="shared" ref="D67:X67" si="9">SUM(D62*D66)</f>
        <v>0</v>
      </c>
      <c r="E67" s="42">
        <f t="shared" si="9"/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40">
        <f>SUM(A63)</f>
        <v>0</v>
      </c>
      <c r="B68" s="41" t="s">
        <v>44</v>
      </c>
      <c r="C68" s="42">
        <f>SUM(C64*C66)</f>
        <v>0</v>
      </c>
      <c r="D68" s="42">
        <f t="shared" ref="D68:X68" si="10">SUM(D64*D66)</f>
        <v>0</v>
      </c>
      <c r="E68" s="42">
        <f t="shared" si="10"/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6" t="s">
        <v>45</v>
      </c>
      <c r="B69" s="67"/>
      <c r="C69" s="44">
        <f>SUM(C67:C68)</f>
        <v>0</v>
      </c>
      <c r="D69" s="44">
        <f t="shared" ref="D69:X69" si="11">SUM(D67:D68)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4">
        <f t="shared" si="11"/>
        <v>0</v>
      </c>
      <c r="W69" s="44">
        <f t="shared" si="11"/>
        <v>0</v>
      </c>
      <c r="X69" s="44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4" t="s">
        <v>46</v>
      </c>
      <c r="B72" s="84"/>
      <c r="C72" s="50"/>
      <c r="H72" s="84" t="s">
        <v>47</v>
      </c>
      <c r="I72" s="84"/>
      <c r="J72" s="84"/>
      <c r="K72" s="84"/>
      <c r="P72" s="84" t="s">
        <v>48</v>
      </c>
      <c r="Q72" s="84"/>
      <c r="R72" s="84"/>
      <c r="S72" s="84"/>
    </row>
  </sheetData>
  <mergeCells count="30"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  <mergeCell ref="A28:B28"/>
    <mergeCell ref="H28:K28"/>
    <mergeCell ref="P28:S28"/>
    <mergeCell ref="B45:J45"/>
    <mergeCell ref="M45:Q45"/>
    <mergeCell ref="R45:V45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28" workbookViewId="0">
      <selection activeCell="C2" sqref="C2:D2"/>
    </sheetView>
  </sheetViews>
  <sheetFormatPr defaultRowHeight="10.5" x14ac:dyDescent="0.15"/>
  <cols>
    <col min="1" max="1" width="3.140625" style="1" customWidth="1"/>
    <col min="2" max="2" width="23.5703125" style="1" customWidth="1"/>
    <col min="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L1" s="2"/>
      <c r="M1" s="69" t="s">
        <v>1</v>
      </c>
      <c r="N1" s="69"/>
      <c r="O1" s="69"/>
      <c r="P1" s="69"/>
      <c r="Q1" s="69"/>
      <c r="R1" s="69" t="s">
        <v>2</v>
      </c>
      <c r="S1" s="69"/>
      <c r="T1" s="69"/>
      <c r="U1" s="69"/>
      <c r="V1" s="69"/>
    </row>
    <row r="2" spans="1:25" x14ac:dyDescent="0.15">
      <c r="B2" s="3" t="s">
        <v>3</v>
      </c>
      <c r="C2" s="4"/>
      <c r="D2" s="4"/>
      <c r="E2" s="5"/>
      <c r="F2" s="5"/>
      <c r="G2" s="5"/>
      <c r="H2" s="5"/>
      <c r="I2" s="5"/>
      <c r="J2" s="5"/>
      <c r="P2" s="70" t="s">
        <v>67</v>
      </c>
      <c r="Q2" s="70"/>
      <c r="R2" s="70"/>
      <c r="S2" s="70"/>
      <c r="T2" s="5"/>
      <c r="U2" s="5"/>
      <c r="V2" s="5"/>
    </row>
    <row r="3" spans="1:25" x14ac:dyDescent="0.15">
      <c r="A3" s="71"/>
      <c r="B3" s="72"/>
      <c r="C3" s="75">
        <v>74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6">
        <v>71</v>
      </c>
      <c r="X3" s="6"/>
      <c r="Y3" s="7"/>
    </row>
    <row r="4" spans="1:25" ht="61.5" thickBot="1" x14ac:dyDescent="0.2">
      <c r="A4" s="73"/>
      <c r="B4" s="74"/>
      <c r="C4" s="8" t="s">
        <v>5</v>
      </c>
      <c r="D4" s="9" t="s">
        <v>6</v>
      </c>
      <c r="E4" s="10" t="s">
        <v>8</v>
      </c>
      <c r="F4" s="10" t="s">
        <v>10</v>
      </c>
      <c r="G4" s="10" t="s">
        <v>68</v>
      </c>
      <c r="H4" s="10" t="s">
        <v>26</v>
      </c>
      <c r="I4" s="11" t="s">
        <v>7</v>
      </c>
      <c r="J4" s="10" t="s">
        <v>69</v>
      </c>
      <c r="K4" s="10" t="s">
        <v>70</v>
      </c>
      <c r="L4" s="10" t="s">
        <v>15</v>
      </c>
      <c r="M4" s="10" t="s">
        <v>17</v>
      </c>
      <c r="N4" s="11" t="s">
        <v>53</v>
      </c>
      <c r="O4" s="10" t="s">
        <v>11</v>
      </c>
      <c r="P4" s="10" t="s">
        <v>21</v>
      </c>
      <c r="Q4" s="10" t="s">
        <v>20</v>
      </c>
      <c r="R4" s="10" t="s">
        <v>22</v>
      </c>
      <c r="S4" s="10" t="s">
        <v>13</v>
      </c>
      <c r="T4" s="10"/>
      <c r="U4" s="11"/>
      <c r="V4" s="12"/>
      <c r="W4" s="9"/>
      <c r="X4" s="9"/>
      <c r="Y4" s="7"/>
    </row>
    <row r="5" spans="1:25" x14ac:dyDescent="0.15">
      <c r="A5" s="78" t="s">
        <v>27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70</v>
      </c>
      <c r="Q5" s="14">
        <v>70</v>
      </c>
      <c r="R5" s="14"/>
      <c r="S5" s="14"/>
      <c r="T5" s="14"/>
      <c r="U5" s="14"/>
      <c r="V5" s="15"/>
      <c r="W5" s="15"/>
      <c r="X5" s="15"/>
      <c r="Y5" s="7"/>
    </row>
    <row r="6" spans="1:25" x14ac:dyDescent="0.15">
      <c r="A6" s="79"/>
      <c r="B6" s="16" t="s">
        <v>72</v>
      </c>
      <c r="C6" s="17"/>
      <c r="D6" s="17"/>
      <c r="E6" s="17"/>
      <c r="F6" s="17">
        <v>5</v>
      </c>
      <c r="G6" s="17">
        <v>35</v>
      </c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79"/>
      <c r="B7" s="16" t="s">
        <v>73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80"/>
      <c r="B8" s="19" t="s">
        <v>35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78" t="s">
        <v>32</v>
      </c>
      <c r="B9" s="13" t="s">
        <v>149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40</v>
      </c>
      <c r="P9" s="14"/>
      <c r="Q9" s="14"/>
      <c r="R9" s="14"/>
      <c r="S9" s="14">
        <v>40</v>
      </c>
      <c r="T9" s="14"/>
      <c r="U9" s="14"/>
      <c r="V9" s="15"/>
      <c r="W9" s="15"/>
      <c r="X9" s="15"/>
      <c r="Y9" s="7"/>
    </row>
    <row r="10" spans="1:25" x14ac:dyDescent="0.15">
      <c r="A10" s="79"/>
      <c r="B10" s="22" t="s">
        <v>74</v>
      </c>
      <c r="C10" s="17"/>
      <c r="D10" s="17"/>
      <c r="E10" s="17"/>
      <c r="F10" s="17"/>
      <c r="G10" s="17"/>
      <c r="H10" s="17"/>
      <c r="I10" s="17">
        <v>8</v>
      </c>
      <c r="J10" s="17">
        <v>70</v>
      </c>
      <c r="K10" s="17">
        <v>20</v>
      </c>
      <c r="L10" s="17">
        <v>20</v>
      </c>
      <c r="M10" s="17">
        <v>5</v>
      </c>
      <c r="N10" s="17"/>
      <c r="O10" s="17">
        <v>10</v>
      </c>
      <c r="P10" s="17"/>
      <c r="Q10" s="17"/>
      <c r="R10" s="17">
        <v>5</v>
      </c>
      <c r="S10" s="17"/>
      <c r="T10" s="17"/>
      <c r="U10" s="17"/>
      <c r="V10" s="18"/>
      <c r="W10" s="18"/>
      <c r="X10" s="18"/>
      <c r="Y10" s="7"/>
    </row>
    <row r="11" spans="1:25" x14ac:dyDescent="0.15">
      <c r="A11" s="79"/>
      <c r="B11" s="22" t="s">
        <v>8</v>
      </c>
      <c r="C11" s="17"/>
      <c r="D11" s="17"/>
      <c r="E11" s="17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80"/>
      <c r="B12" s="19" t="s">
        <v>35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78" t="s">
        <v>36</v>
      </c>
      <c r="B13" s="13" t="s">
        <v>53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50</v>
      </c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79"/>
      <c r="B14" s="16" t="s">
        <v>75</v>
      </c>
      <c r="C14" s="17"/>
      <c r="D14" s="17">
        <v>15</v>
      </c>
      <c r="E14" s="17"/>
      <c r="F14" s="17"/>
      <c r="G14" s="17"/>
      <c r="H14" s="17"/>
      <c r="I14" s="17"/>
      <c r="J14" s="17"/>
      <c r="K14" s="17"/>
      <c r="L14" s="17">
        <v>250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79"/>
      <c r="B15" s="16" t="s">
        <v>76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81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0</v>
      </c>
      <c r="B17" s="24" t="s">
        <v>38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25</v>
      </c>
      <c r="G17" s="25">
        <f t="shared" si="0"/>
        <v>35</v>
      </c>
      <c r="H17" s="25">
        <f t="shared" si="0"/>
        <v>35</v>
      </c>
      <c r="I17" s="25">
        <f t="shared" si="0"/>
        <v>8</v>
      </c>
      <c r="J17" s="25">
        <f t="shared" si="0"/>
        <v>70</v>
      </c>
      <c r="K17" s="25">
        <f t="shared" si="0"/>
        <v>20</v>
      </c>
      <c r="L17" s="25">
        <f t="shared" si="0"/>
        <v>20</v>
      </c>
      <c r="M17" s="25">
        <f t="shared" si="0"/>
        <v>5</v>
      </c>
      <c r="N17" s="25">
        <f t="shared" si="0"/>
        <v>0</v>
      </c>
      <c r="O17" s="25">
        <f t="shared" si="0"/>
        <v>50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40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7"/>
    </row>
    <row r="18" spans="1:25" x14ac:dyDescent="0.15">
      <c r="A18" s="27"/>
      <c r="B18" s="28" t="s">
        <v>39</v>
      </c>
      <c r="C18" s="29">
        <f>SUM(A17*C17)/1000</f>
        <v>0</v>
      </c>
      <c r="D18" s="29">
        <f>+(A17*D17)/1000</f>
        <v>0</v>
      </c>
      <c r="E18" s="29">
        <f>+(A17*E17)/1000</f>
        <v>0</v>
      </c>
      <c r="F18" s="29">
        <f>+(A17*F17)/1000</f>
        <v>0</v>
      </c>
      <c r="G18" s="29">
        <f>+(A17*G17)/1000</f>
        <v>0</v>
      </c>
      <c r="H18" s="29">
        <f>+(A17*H17)/1000</f>
        <v>0</v>
      </c>
      <c r="I18" s="29">
        <f>+(A17*I17)/1000</f>
        <v>0</v>
      </c>
      <c r="J18" s="29">
        <f>+(A17*J17)/1000</f>
        <v>0</v>
      </c>
      <c r="K18" s="29">
        <f>+(A17*K17)/1000</f>
        <v>0</v>
      </c>
      <c r="L18" s="29">
        <f>+(A17*L17)/1000</f>
        <v>0</v>
      </c>
      <c r="M18" s="29">
        <f>+(A17*M17)/1000</f>
        <v>0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0</v>
      </c>
      <c r="B19" s="28" t="s">
        <v>40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250</v>
      </c>
      <c r="M19" s="30">
        <f t="shared" si="1"/>
        <v>0</v>
      </c>
      <c r="N19" s="30">
        <f t="shared" si="1"/>
        <v>50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25" ht="11.25" thickBot="1" x14ac:dyDescent="0.2">
      <c r="A20" s="32"/>
      <c r="B20" s="33" t="s">
        <v>41</v>
      </c>
      <c r="C20" s="34">
        <f>SUM(A19*C19)/1000</f>
        <v>0</v>
      </c>
      <c r="D20" s="34">
        <f>+(A19*D19)/1000</f>
        <v>0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82" t="s">
        <v>42</v>
      </c>
      <c r="B21" s="83"/>
      <c r="C21" s="36">
        <f>+C20+C18</f>
        <v>0</v>
      </c>
      <c r="D21" s="36">
        <f t="shared" ref="D21:X21" si="2">+D20+D18</f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  <c r="L21" s="36">
        <f t="shared" si="2"/>
        <v>0</v>
      </c>
      <c r="M21" s="36">
        <f t="shared" si="2"/>
        <v>0</v>
      </c>
      <c r="N21" s="36">
        <f t="shared" si="2"/>
        <v>0</v>
      </c>
      <c r="O21" s="36">
        <f t="shared" si="2"/>
        <v>0</v>
      </c>
      <c r="P21" s="36">
        <f t="shared" si="2"/>
        <v>0</v>
      </c>
      <c r="Q21" s="36">
        <f t="shared" si="2"/>
        <v>0</v>
      </c>
      <c r="R21" s="36">
        <f t="shared" si="2"/>
        <v>0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75" t="s">
        <v>43</v>
      </c>
      <c r="B22" s="77"/>
      <c r="C22" s="38">
        <v>264</v>
      </c>
      <c r="D22" s="38">
        <v>787</v>
      </c>
      <c r="E22" s="38">
        <v>1748</v>
      </c>
      <c r="F22" s="38">
        <v>390</v>
      </c>
      <c r="G22" s="38">
        <v>1310</v>
      </c>
      <c r="H22" s="38">
        <v>787</v>
      </c>
      <c r="I22" s="38">
        <v>2352</v>
      </c>
      <c r="J22" s="38">
        <v>1190</v>
      </c>
      <c r="K22" s="38">
        <v>414</v>
      </c>
      <c r="L22" s="38">
        <v>132</v>
      </c>
      <c r="M22" s="38">
        <v>198</v>
      </c>
      <c r="N22" s="38">
        <v>494</v>
      </c>
      <c r="O22" s="38">
        <v>137</v>
      </c>
      <c r="P22" s="38">
        <v>762</v>
      </c>
      <c r="Q22" s="38">
        <v>338</v>
      </c>
      <c r="R22" s="38">
        <v>153</v>
      </c>
      <c r="S22" s="38">
        <v>200</v>
      </c>
      <c r="T22" s="38"/>
      <c r="U22" s="38"/>
      <c r="V22" s="38"/>
      <c r="W22" s="39"/>
      <c r="X22" s="39"/>
      <c r="Y22" s="7"/>
    </row>
    <row r="23" spans="1:25" x14ac:dyDescent="0.15">
      <c r="A23" s="40">
        <f>SUM(A17)</f>
        <v>0</v>
      </c>
      <c r="B23" s="41" t="s">
        <v>44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40">
        <f>SUM(A19)</f>
        <v>0</v>
      </c>
      <c r="B24" s="41" t="s">
        <v>44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6" t="s">
        <v>45</v>
      </c>
      <c r="B25" s="67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4" t="s">
        <v>46</v>
      </c>
      <c r="B28" s="84"/>
      <c r="C28" s="50"/>
      <c r="H28" s="84" t="s">
        <v>47</v>
      </c>
      <c r="I28" s="84"/>
      <c r="J28" s="84"/>
      <c r="K28" s="84"/>
      <c r="P28" s="84" t="s">
        <v>48</v>
      </c>
      <c r="Q28" s="84"/>
      <c r="R28" s="84"/>
      <c r="S28" s="84"/>
    </row>
    <row r="29" spans="1:25" x14ac:dyDescent="0.15">
      <c r="A29" s="63"/>
      <c r="B29" s="63"/>
      <c r="C29" s="50"/>
      <c r="H29" s="63"/>
      <c r="I29" s="63"/>
      <c r="J29" s="63"/>
      <c r="K29" s="63"/>
      <c r="P29" s="63"/>
      <c r="Q29" s="63"/>
      <c r="R29" s="63"/>
      <c r="S29" s="63"/>
    </row>
    <row r="30" spans="1:25" x14ac:dyDescent="0.15">
      <c r="A30" s="63"/>
      <c r="B30" s="63"/>
      <c r="C30" s="50"/>
      <c r="H30" s="63"/>
      <c r="I30" s="63"/>
      <c r="J30" s="63"/>
      <c r="K30" s="63"/>
      <c r="P30" s="63"/>
      <c r="Q30" s="63"/>
      <c r="R30" s="63"/>
      <c r="S30" s="63"/>
    </row>
    <row r="31" spans="1:25" x14ac:dyDescent="0.15">
      <c r="A31" s="63"/>
      <c r="B31" s="63"/>
      <c r="C31" s="50"/>
      <c r="H31" s="63"/>
      <c r="I31" s="63"/>
      <c r="J31" s="63"/>
      <c r="K31" s="63"/>
      <c r="P31" s="63"/>
      <c r="Q31" s="63"/>
      <c r="R31" s="63"/>
      <c r="S31" s="63"/>
    </row>
    <row r="32" spans="1:25" x14ac:dyDescent="0.15">
      <c r="A32" s="63"/>
      <c r="B32" s="63"/>
      <c r="C32" s="50"/>
      <c r="H32" s="63"/>
      <c r="I32" s="63"/>
      <c r="J32" s="63"/>
      <c r="K32" s="63"/>
      <c r="P32" s="63"/>
      <c r="Q32" s="63"/>
      <c r="R32" s="63"/>
      <c r="S32" s="63"/>
    </row>
    <row r="33" spans="1:25" x14ac:dyDescent="0.15">
      <c r="A33" s="63"/>
      <c r="B33" s="63"/>
      <c r="C33" s="50"/>
      <c r="H33" s="63"/>
      <c r="I33" s="63"/>
      <c r="J33" s="63"/>
      <c r="K33" s="63"/>
      <c r="P33" s="63"/>
      <c r="Q33" s="63"/>
      <c r="R33" s="63"/>
      <c r="S33" s="63"/>
    </row>
    <row r="34" spans="1:25" x14ac:dyDescent="0.15">
      <c r="A34" s="63"/>
      <c r="B34" s="63"/>
      <c r="C34" s="50"/>
      <c r="H34" s="63"/>
      <c r="I34" s="63"/>
      <c r="J34" s="63"/>
      <c r="K34" s="63"/>
      <c r="P34" s="63"/>
      <c r="Q34" s="63"/>
      <c r="R34" s="63"/>
      <c r="S34" s="63"/>
    </row>
    <row r="35" spans="1:25" x14ac:dyDescent="0.15">
      <c r="A35" s="63"/>
      <c r="B35" s="63"/>
      <c r="C35" s="50"/>
      <c r="H35" s="63"/>
      <c r="I35" s="63"/>
      <c r="J35" s="63"/>
      <c r="K35" s="63"/>
      <c r="P35" s="63"/>
      <c r="Q35" s="63"/>
      <c r="R35" s="63"/>
      <c r="S35" s="63"/>
    </row>
    <row r="36" spans="1:25" x14ac:dyDescent="0.15">
      <c r="A36" s="63"/>
      <c r="B36" s="63"/>
      <c r="C36" s="50"/>
      <c r="H36" s="63"/>
      <c r="I36" s="63"/>
      <c r="J36" s="63"/>
      <c r="K36" s="63"/>
      <c r="P36" s="63"/>
      <c r="Q36" s="63"/>
      <c r="R36" s="63"/>
      <c r="S36" s="63"/>
    </row>
    <row r="37" spans="1:25" x14ac:dyDescent="0.15">
      <c r="A37" s="63"/>
      <c r="B37" s="63"/>
      <c r="C37" s="50"/>
      <c r="H37" s="63"/>
      <c r="I37" s="63"/>
      <c r="J37" s="63"/>
      <c r="K37" s="63"/>
      <c r="P37" s="63"/>
      <c r="Q37" s="63"/>
      <c r="R37" s="63"/>
      <c r="S37" s="63"/>
    </row>
    <row r="38" spans="1:25" x14ac:dyDescent="0.15">
      <c r="A38" s="63"/>
      <c r="B38" s="63"/>
      <c r="C38" s="50"/>
      <c r="H38" s="63"/>
      <c r="I38" s="63"/>
      <c r="J38" s="63"/>
      <c r="K38" s="63"/>
      <c r="P38" s="63"/>
      <c r="Q38" s="63"/>
      <c r="R38" s="63"/>
      <c r="S38" s="63"/>
    </row>
    <row r="39" spans="1:25" x14ac:dyDescent="0.15">
      <c r="A39" s="63"/>
      <c r="B39" s="63"/>
      <c r="C39" s="50"/>
      <c r="H39" s="63"/>
      <c r="I39" s="63"/>
      <c r="J39" s="63"/>
      <c r="K39" s="63"/>
      <c r="P39" s="63"/>
      <c r="Q39" s="63"/>
      <c r="R39" s="63"/>
      <c r="S39" s="63"/>
    </row>
    <row r="40" spans="1:25" x14ac:dyDescent="0.15">
      <c r="A40" s="63"/>
      <c r="B40" s="63"/>
      <c r="C40" s="50"/>
      <c r="H40" s="63"/>
      <c r="I40" s="63"/>
      <c r="J40" s="63"/>
      <c r="K40" s="63"/>
      <c r="P40" s="63"/>
      <c r="Q40" s="63"/>
      <c r="R40" s="63"/>
      <c r="S40" s="63"/>
    </row>
    <row r="41" spans="1:25" x14ac:dyDescent="0.15">
      <c r="A41" s="63"/>
      <c r="B41" s="63"/>
      <c r="C41" s="50"/>
      <c r="H41" s="63"/>
      <c r="I41" s="63"/>
      <c r="J41" s="63"/>
      <c r="K41" s="63"/>
      <c r="P41" s="63"/>
      <c r="Q41" s="63"/>
      <c r="R41" s="63"/>
      <c r="S41" s="63"/>
    </row>
    <row r="42" spans="1:25" x14ac:dyDescent="0.15">
      <c r="A42" s="63"/>
      <c r="B42" s="63"/>
      <c r="C42" s="50"/>
      <c r="H42" s="63"/>
      <c r="I42" s="63"/>
      <c r="J42" s="63"/>
      <c r="K42" s="63"/>
      <c r="P42" s="63"/>
      <c r="Q42" s="63"/>
      <c r="R42" s="63"/>
      <c r="S42" s="63"/>
    </row>
    <row r="45" spans="1:25" x14ac:dyDescent="0.15">
      <c r="B45" s="68" t="s">
        <v>0</v>
      </c>
      <c r="C45" s="68"/>
      <c r="D45" s="68"/>
      <c r="E45" s="68"/>
      <c r="F45" s="68"/>
      <c r="G45" s="68"/>
      <c r="H45" s="68"/>
      <c r="I45" s="68"/>
      <c r="J45" s="68"/>
      <c r="L45" s="2"/>
      <c r="M45" s="69" t="s">
        <v>1</v>
      </c>
      <c r="N45" s="69"/>
      <c r="O45" s="69"/>
      <c r="P45" s="69"/>
      <c r="Q45" s="69"/>
      <c r="R45" s="69" t="s">
        <v>49</v>
      </c>
      <c r="S45" s="69"/>
      <c r="T45" s="69"/>
      <c r="U45" s="69"/>
      <c r="V45" s="69"/>
    </row>
    <row r="46" spans="1:25" x14ac:dyDescent="0.15">
      <c r="B46" s="3" t="s">
        <v>3</v>
      </c>
      <c r="C46" s="4"/>
      <c r="D46" s="4"/>
      <c r="E46" s="5"/>
      <c r="F46" s="5"/>
      <c r="G46" s="5"/>
      <c r="H46" s="5"/>
      <c r="I46" s="5"/>
      <c r="J46" s="5"/>
      <c r="P46" s="70" t="s">
        <v>67</v>
      </c>
      <c r="Q46" s="70"/>
      <c r="R46" s="70"/>
      <c r="S46" s="70"/>
      <c r="T46" s="5"/>
      <c r="U46" s="5"/>
      <c r="V46" s="5"/>
    </row>
    <row r="47" spans="1:25" x14ac:dyDescent="0.15">
      <c r="A47" s="71"/>
      <c r="B47" s="72"/>
      <c r="C47" s="75" t="s">
        <v>4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7"/>
      <c r="W47" s="6"/>
      <c r="X47" s="6"/>
      <c r="Y47" s="7"/>
    </row>
    <row r="48" spans="1:25" ht="55.5" thickBot="1" x14ac:dyDescent="0.2">
      <c r="A48" s="73"/>
      <c r="B48" s="74"/>
      <c r="C48" s="8" t="s">
        <v>5</v>
      </c>
      <c r="D48" s="10" t="s">
        <v>6</v>
      </c>
      <c r="E48" s="10" t="s">
        <v>7</v>
      </c>
      <c r="F48" s="10" t="s">
        <v>8</v>
      </c>
      <c r="G48" s="10" t="s">
        <v>77</v>
      </c>
      <c r="H48" s="10" t="s">
        <v>23</v>
      </c>
      <c r="I48" s="10" t="s">
        <v>10</v>
      </c>
      <c r="J48" s="10" t="s">
        <v>18</v>
      </c>
      <c r="K48" s="10" t="s">
        <v>78</v>
      </c>
      <c r="L48" s="10" t="s">
        <v>79</v>
      </c>
      <c r="M48" s="10" t="s">
        <v>26</v>
      </c>
      <c r="N48" s="10" t="s">
        <v>20</v>
      </c>
      <c r="O48" s="10" t="s">
        <v>22</v>
      </c>
      <c r="P48" s="10"/>
      <c r="Q48" s="10"/>
      <c r="R48" s="10"/>
      <c r="S48" s="10"/>
      <c r="T48" s="10"/>
      <c r="U48" s="10"/>
      <c r="V48" s="9"/>
      <c r="W48" s="9"/>
      <c r="X48" s="9"/>
      <c r="Y48" s="7"/>
    </row>
    <row r="49" spans="1:25" x14ac:dyDescent="0.15">
      <c r="A49" s="78">
        <v>70</v>
      </c>
      <c r="B49" s="13" t="s">
        <v>80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>
        <v>50</v>
      </c>
      <c r="O49" s="14"/>
      <c r="P49" s="14"/>
      <c r="Q49" s="14"/>
      <c r="R49" s="14"/>
      <c r="S49" s="14"/>
      <c r="T49" s="14"/>
      <c r="U49" s="14"/>
      <c r="V49" s="15"/>
      <c r="W49" s="15"/>
      <c r="X49" s="15"/>
      <c r="Y49" s="7"/>
    </row>
    <row r="50" spans="1:25" x14ac:dyDescent="0.15">
      <c r="A50" s="79"/>
      <c r="B50" s="16" t="s">
        <v>81</v>
      </c>
      <c r="C50" s="17"/>
      <c r="D50" s="17">
        <v>5</v>
      </c>
      <c r="E50" s="17"/>
      <c r="F50" s="17"/>
      <c r="G50" s="17">
        <f>1/8</f>
        <v>0.125</v>
      </c>
      <c r="H50" s="17">
        <v>25</v>
      </c>
      <c r="I50" s="17">
        <v>18</v>
      </c>
      <c r="J50" s="17">
        <v>28</v>
      </c>
      <c r="K50" s="17"/>
      <c r="L50" s="17"/>
      <c r="M50" s="17"/>
      <c r="N50" s="17">
        <v>20</v>
      </c>
      <c r="O50" s="17"/>
      <c r="P50" s="17"/>
      <c r="Q50" s="17"/>
      <c r="R50" s="17"/>
      <c r="S50" s="17"/>
      <c r="T50" s="17"/>
      <c r="U50" s="17"/>
      <c r="V50" s="18"/>
      <c r="W50" s="18"/>
      <c r="X50" s="18"/>
      <c r="Y50" s="7" t="s">
        <v>82</v>
      </c>
    </row>
    <row r="51" spans="1:25" x14ac:dyDescent="0.15">
      <c r="A51" s="79"/>
      <c r="B51" s="16" t="s">
        <v>83</v>
      </c>
      <c r="C51" s="17"/>
      <c r="D51" s="17"/>
      <c r="E51" s="17"/>
      <c r="F51" s="17">
        <v>15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7"/>
    </row>
    <row r="52" spans="1:25" ht="11.25" thickBot="1" x14ac:dyDescent="0.2">
      <c r="A52" s="80"/>
      <c r="B52" s="19" t="s">
        <v>31</v>
      </c>
      <c r="C52" s="20">
        <v>50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/>
      <c r="W52" s="21"/>
      <c r="X52" s="21"/>
      <c r="Y52" s="7"/>
    </row>
    <row r="53" spans="1:25" x14ac:dyDescent="0.15">
      <c r="A53" s="78" t="s">
        <v>32</v>
      </c>
      <c r="B53" s="13" t="s">
        <v>84</v>
      </c>
      <c r="C53" s="14"/>
      <c r="D53" s="14"/>
      <c r="E53" s="14">
        <v>5</v>
      </c>
      <c r="F53" s="14"/>
      <c r="G53" s="14"/>
      <c r="H53" s="14">
        <v>120</v>
      </c>
      <c r="I53" s="14"/>
      <c r="J53" s="14">
        <v>3</v>
      </c>
      <c r="K53" s="14"/>
      <c r="L53" s="14">
        <v>20</v>
      </c>
      <c r="M53" s="14">
        <v>5</v>
      </c>
      <c r="N53" s="14"/>
      <c r="O53" s="14"/>
      <c r="P53" s="14"/>
      <c r="Q53" s="14"/>
      <c r="R53" s="14"/>
      <c r="S53" s="14"/>
      <c r="T53" s="14"/>
      <c r="U53" s="14"/>
      <c r="V53" s="15"/>
      <c r="W53" s="15"/>
      <c r="X53" s="15"/>
      <c r="Y53" s="7"/>
    </row>
    <row r="54" spans="1:25" x14ac:dyDescent="0.15">
      <c r="A54" s="79"/>
      <c r="B54" s="16" t="s">
        <v>85</v>
      </c>
      <c r="C54" s="17"/>
      <c r="D54" s="17">
        <v>15</v>
      </c>
      <c r="E54" s="17"/>
      <c r="F54" s="17"/>
      <c r="G54" s="17"/>
      <c r="H54" s="17"/>
      <c r="I54" s="17"/>
      <c r="J54" s="17"/>
      <c r="K54" s="17">
        <v>50</v>
      </c>
      <c r="L54" s="17"/>
      <c r="M54" s="17"/>
      <c r="N54" s="17"/>
      <c r="O54" s="17">
        <v>3</v>
      </c>
      <c r="P54" s="17"/>
      <c r="Q54" s="17"/>
      <c r="R54" s="17"/>
      <c r="S54" s="17"/>
      <c r="T54" s="17"/>
      <c r="U54" s="17"/>
      <c r="V54" s="18"/>
      <c r="W54" s="18"/>
      <c r="X54" s="18"/>
      <c r="Y54" s="7"/>
    </row>
    <row r="55" spans="1:25" x14ac:dyDescent="0.15">
      <c r="A55" s="79"/>
      <c r="B55" s="16" t="s">
        <v>8</v>
      </c>
      <c r="C55" s="17">
        <v>60</v>
      </c>
      <c r="D55" s="17"/>
      <c r="E55" s="17"/>
      <c r="F55" s="17">
        <v>15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7"/>
    </row>
    <row r="56" spans="1:25" ht="11.25" thickBot="1" x14ac:dyDescent="0.2">
      <c r="A56" s="80"/>
      <c r="B56" s="19" t="s">
        <v>35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7"/>
    </row>
    <row r="57" spans="1:25" x14ac:dyDescent="0.15">
      <c r="A57" s="78" t="s">
        <v>36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7"/>
    </row>
    <row r="58" spans="1:25" x14ac:dyDescent="0.15">
      <c r="A58" s="79"/>
      <c r="B58" s="5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55"/>
      <c r="W58" s="55"/>
      <c r="X58" s="55"/>
      <c r="Y58" s="7"/>
    </row>
    <row r="59" spans="1:25" x14ac:dyDescent="0.15">
      <c r="A59" s="79"/>
      <c r="B59" s="5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55"/>
      <c r="W59" s="55"/>
      <c r="X59" s="55"/>
      <c r="Y59" s="7"/>
    </row>
    <row r="60" spans="1:25" ht="11.25" thickBot="1" x14ac:dyDescent="0.2">
      <c r="A60" s="81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7"/>
    </row>
    <row r="61" spans="1:25" ht="11.25" thickBot="1" x14ac:dyDescent="0.2">
      <c r="A61" s="23">
        <f>SUM(C46)</f>
        <v>0</v>
      </c>
      <c r="B61" s="24" t="s">
        <v>60</v>
      </c>
      <c r="C61" s="25">
        <f>SUM(C49:C52)</f>
        <v>50</v>
      </c>
      <c r="D61" s="25">
        <f t="shared" ref="D61:X61" si="6">SUM(D49:D52)</f>
        <v>5</v>
      </c>
      <c r="E61" s="25">
        <f t="shared" si="6"/>
        <v>0</v>
      </c>
      <c r="F61" s="25">
        <f t="shared" si="6"/>
        <v>15</v>
      </c>
      <c r="G61" s="25">
        <f t="shared" si="6"/>
        <v>0.125</v>
      </c>
      <c r="H61" s="25">
        <f t="shared" si="6"/>
        <v>25</v>
      </c>
      <c r="I61" s="25">
        <f t="shared" si="6"/>
        <v>18</v>
      </c>
      <c r="J61" s="25">
        <f t="shared" si="6"/>
        <v>28</v>
      </c>
      <c r="K61" s="25">
        <f t="shared" si="6"/>
        <v>0</v>
      </c>
      <c r="L61" s="25">
        <f t="shared" si="6"/>
        <v>0</v>
      </c>
      <c r="M61" s="25">
        <f t="shared" si="6"/>
        <v>0</v>
      </c>
      <c r="N61" s="25">
        <f t="shared" si="6"/>
        <v>70</v>
      </c>
      <c r="O61" s="25">
        <f t="shared" si="6"/>
        <v>0</v>
      </c>
      <c r="P61" s="25">
        <f t="shared" si="6"/>
        <v>0</v>
      </c>
      <c r="Q61" s="25">
        <f t="shared" si="6"/>
        <v>0</v>
      </c>
      <c r="R61" s="25">
        <f t="shared" si="6"/>
        <v>0</v>
      </c>
      <c r="S61" s="25">
        <f t="shared" si="6"/>
        <v>0</v>
      </c>
      <c r="T61" s="25">
        <f t="shared" si="6"/>
        <v>0</v>
      </c>
      <c r="U61" s="25">
        <f t="shared" si="6"/>
        <v>0</v>
      </c>
      <c r="V61" s="25">
        <f t="shared" si="6"/>
        <v>0</v>
      </c>
      <c r="W61" s="25">
        <f t="shared" si="6"/>
        <v>0</v>
      </c>
      <c r="X61" s="25">
        <f t="shared" si="6"/>
        <v>0</v>
      </c>
      <c r="Y61" s="7"/>
    </row>
    <row r="62" spans="1:25" x14ac:dyDescent="0.15">
      <c r="A62" s="27"/>
      <c r="B62" s="28" t="s">
        <v>61</v>
      </c>
      <c r="C62" s="29">
        <f>SUM(A61*C61)/1000</f>
        <v>0</v>
      </c>
      <c r="D62" s="29">
        <f>+(A61*D61)/1000</f>
        <v>0</v>
      </c>
      <c r="E62" s="29">
        <f>+(A61*E61)/1000</f>
        <v>0</v>
      </c>
      <c r="F62" s="29">
        <f>+(A61*F61)/1000</f>
        <v>0</v>
      </c>
      <c r="G62" s="29">
        <f>+(A61*G61)</f>
        <v>0</v>
      </c>
      <c r="H62" s="29">
        <f>+(A61*H61)/1000</f>
        <v>0</v>
      </c>
      <c r="I62" s="29">
        <f>+(A61*I61)/1000</f>
        <v>0</v>
      </c>
      <c r="J62" s="29">
        <f>+(A61*J61)/1000</f>
        <v>0</v>
      </c>
      <c r="K62" s="29">
        <f>+(A61*K61)/1000</f>
        <v>0</v>
      </c>
      <c r="L62" s="29">
        <f>+(A61*L61)/1000</f>
        <v>0</v>
      </c>
      <c r="M62" s="29">
        <f>+(A61*M61)/1000</f>
        <v>0</v>
      </c>
      <c r="N62" s="29">
        <f>+(A61*N61)/1000</f>
        <v>0</v>
      </c>
      <c r="O62" s="29">
        <f>+(A61*O61)/1000</f>
        <v>0</v>
      </c>
      <c r="P62" s="29">
        <f>+(A61*P61)/1000</f>
        <v>0</v>
      </c>
      <c r="Q62" s="29">
        <f>+(A61*Q61)/1000</f>
        <v>0</v>
      </c>
      <c r="R62" s="29">
        <f>+(A61*R61)/1000</f>
        <v>0</v>
      </c>
      <c r="S62" s="29">
        <f>+(A61*S61)/1000</f>
        <v>0</v>
      </c>
      <c r="T62" s="29">
        <f>+(A61*T61)/1000</f>
        <v>0</v>
      </c>
      <c r="U62" s="29">
        <f>+(A61*U61)/1000</f>
        <v>0</v>
      </c>
      <c r="V62" s="29">
        <f>+(A61*V61)/1000</f>
        <v>0</v>
      </c>
      <c r="W62" s="29">
        <f>+(A61*W61)/1000</f>
        <v>0</v>
      </c>
      <c r="X62" s="29">
        <f>+(A61*X61)/1000</f>
        <v>0</v>
      </c>
      <c r="Y62" s="7"/>
    </row>
    <row r="63" spans="1:25" x14ac:dyDescent="0.15">
      <c r="A63" s="23">
        <f>SUM(D46)</f>
        <v>0</v>
      </c>
      <c r="B63" s="28" t="s">
        <v>62</v>
      </c>
      <c r="C63" s="30">
        <f>SUM(C53:C56)</f>
        <v>60</v>
      </c>
      <c r="D63" s="30">
        <f t="shared" ref="D63:X63" si="7">SUM(D53:D56)</f>
        <v>15</v>
      </c>
      <c r="E63" s="30">
        <f t="shared" si="7"/>
        <v>5</v>
      </c>
      <c r="F63" s="30">
        <f t="shared" si="7"/>
        <v>15</v>
      </c>
      <c r="G63" s="30">
        <f t="shared" si="7"/>
        <v>0</v>
      </c>
      <c r="H63" s="30">
        <f t="shared" si="7"/>
        <v>120</v>
      </c>
      <c r="I63" s="30">
        <f t="shared" si="7"/>
        <v>0</v>
      </c>
      <c r="J63" s="30">
        <f t="shared" si="7"/>
        <v>3</v>
      </c>
      <c r="K63" s="30">
        <f t="shared" si="7"/>
        <v>50</v>
      </c>
      <c r="L63" s="30">
        <f t="shared" si="7"/>
        <v>20</v>
      </c>
      <c r="M63" s="30">
        <f t="shared" si="7"/>
        <v>5</v>
      </c>
      <c r="N63" s="30">
        <f t="shared" si="7"/>
        <v>0</v>
      </c>
      <c r="O63" s="30">
        <f t="shared" si="7"/>
        <v>3</v>
      </c>
      <c r="P63" s="30">
        <f t="shared" si="7"/>
        <v>0</v>
      </c>
      <c r="Q63" s="30">
        <f t="shared" si="7"/>
        <v>0</v>
      </c>
      <c r="R63" s="30">
        <f t="shared" si="7"/>
        <v>0</v>
      </c>
      <c r="S63" s="30">
        <f t="shared" si="7"/>
        <v>0</v>
      </c>
      <c r="T63" s="30">
        <f t="shared" si="7"/>
        <v>0</v>
      </c>
      <c r="U63" s="30">
        <f t="shared" si="7"/>
        <v>0</v>
      </c>
      <c r="V63" s="30">
        <f t="shared" si="7"/>
        <v>0</v>
      </c>
      <c r="W63" s="30">
        <f t="shared" si="7"/>
        <v>0</v>
      </c>
      <c r="X63" s="30">
        <f t="shared" si="7"/>
        <v>0</v>
      </c>
      <c r="Y63" s="7"/>
    </row>
    <row r="64" spans="1:25" ht="11.25" thickBot="1" x14ac:dyDescent="0.2">
      <c r="A64" s="32"/>
      <c r="B64" s="33" t="s">
        <v>63</v>
      </c>
      <c r="C64" s="34">
        <f>SUM(A63*C63)/1000</f>
        <v>0</v>
      </c>
      <c r="D64" s="34">
        <f>+(A63*D63)/1000</f>
        <v>0</v>
      </c>
      <c r="E64" s="34">
        <f>+(A63*E63)/1000</f>
        <v>0</v>
      </c>
      <c r="F64" s="34">
        <f>+(A63*F63)/1000</f>
        <v>0</v>
      </c>
      <c r="G64" s="34">
        <f>+(A63*G63)/1000</f>
        <v>0</v>
      </c>
      <c r="H64" s="34">
        <f>+(A63*H63)/1000</f>
        <v>0</v>
      </c>
      <c r="I64" s="34">
        <f>+(A63*I63)/1000</f>
        <v>0</v>
      </c>
      <c r="J64" s="34">
        <f>+(A63*J63)/1000</f>
        <v>0</v>
      </c>
      <c r="K64" s="34">
        <f>+(A63*K63)/1000</f>
        <v>0</v>
      </c>
      <c r="L64" s="34">
        <f>+(A63*L63)/1000</f>
        <v>0</v>
      </c>
      <c r="M64" s="34">
        <f>+(A63*M63)/1000</f>
        <v>0</v>
      </c>
      <c r="N64" s="34">
        <f>+(A63*N63)/1000</f>
        <v>0</v>
      </c>
      <c r="O64" s="34">
        <f>+(A63*O63)/1000</f>
        <v>0</v>
      </c>
      <c r="P64" s="34">
        <f>+(A63*P63)/1000</f>
        <v>0</v>
      </c>
      <c r="Q64" s="34">
        <f>+(A63*Q63)/1000</f>
        <v>0</v>
      </c>
      <c r="R64" s="34">
        <f>+(A63*R63)/1000</f>
        <v>0</v>
      </c>
      <c r="S64" s="34">
        <f>+(A63*S63)/1000</f>
        <v>0</v>
      </c>
      <c r="T64" s="34">
        <f>+(A63*T63)/1000</f>
        <v>0</v>
      </c>
      <c r="U64" s="34">
        <f>+(A63*U63)/1000</f>
        <v>0</v>
      </c>
      <c r="V64" s="35">
        <f>+(A63*V63)/1000</f>
        <v>0</v>
      </c>
      <c r="W64" s="35">
        <f>+(A63*W63)/1000</f>
        <v>0</v>
      </c>
      <c r="X64" s="35">
        <f>+(A63*X63)/1000</f>
        <v>0</v>
      </c>
      <c r="Y64" s="7"/>
    </row>
    <row r="65" spans="1:25" x14ac:dyDescent="0.15">
      <c r="A65" s="82" t="s">
        <v>42</v>
      </c>
      <c r="B65" s="83"/>
      <c r="C65" s="36">
        <f>+C64+C62</f>
        <v>0</v>
      </c>
      <c r="D65" s="36">
        <f t="shared" ref="D65:X65" si="8">+D64+D62</f>
        <v>0</v>
      </c>
      <c r="E65" s="36">
        <f t="shared" si="8"/>
        <v>0</v>
      </c>
      <c r="F65" s="36">
        <f t="shared" si="8"/>
        <v>0</v>
      </c>
      <c r="G65" s="36">
        <f t="shared" si="8"/>
        <v>0</v>
      </c>
      <c r="H65" s="36">
        <f t="shared" si="8"/>
        <v>0</v>
      </c>
      <c r="I65" s="36">
        <f t="shared" si="8"/>
        <v>0</v>
      </c>
      <c r="J65" s="36">
        <f t="shared" si="8"/>
        <v>0</v>
      </c>
      <c r="K65" s="36">
        <f t="shared" si="8"/>
        <v>0</v>
      </c>
      <c r="L65" s="36">
        <f t="shared" si="8"/>
        <v>0</v>
      </c>
      <c r="M65" s="36">
        <f t="shared" si="8"/>
        <v>0</v>
      </c>
      <c r="N65" s="36">
        <f t="shared" si="8"/>
        <v>0</v>
      </c>
      <c r="O65" s="36">
        <f t="shared" si="8"/>
        <v>0</v>
      </c>
      <c r="P65" s="36">
        <f t="shared" si="8"/>
        <v>0</v>
      </c>
      <c r="Q65" s="36">
        <f t="shared" si="8"/>
        <v>0</v>
      </c>
      <c r="R65" s="36">
        <f t="shared" si="8"/>
        <v>0</v>
      </c>
      <c r="S65" s="36">
        <f t="shared" si="8"/>
        <v>0</v>
      </c>
      <c r="T65" s="36">
        <f t="shared" si="8"/>
        <v>0</v>
      </c>
      <c r="U65" s="36">
        <f t="shared" si="8"/>
        <v>0</v>
      </c>
      <c r="V65" s="37">
        <f t="shared" si="8"/>
        <v>0</v>
      </c>
      <c r="W65" s="37">
        <f t="shared" si="8"/>
        <v>0</v>
      </c>
      <c r="X65" s="37">
        <f t="shared" si="8"/>
        <v>0</v>
      </c>
      <c r="Y65" s="7"/>
    </row>
    <row r="66" spans="1:25" x14ac:dyDescent="0.15">
      <c r="A66" s="75" t="s">
        <v>43</v>
      </c>
      <c r="B66" s="77"/>
      <c r="C66" s="38">
        <v>264</v>
      </c>
      <c r="D66" s="38">
        <v>578</v>
      </c>
      <c r="E66" s="38">
        <v>2352</v>
      </c>
      <c r="F66" s="38">
        <v>1748</v>
      </c>
      <c r="G66" s="38">
        <v>53</v>
      </c>
      <c r="H66" s="38">
        <v>348</v>
      </c>
      <c r="I66" s="38">
        <v>390</v>
      </c>
      <c r="J66" s="38">
        <v>209</v>
      </c>
      <c r="K66" s="38">
        <v>268</v>
      </c>
      <c r="L66" s="38">
        <v>203</v>
      </c>
      <c r="M66" s="38">
        <v>787</v>
      </c>
      <c r="N66" s="38">
        <v>525</v>
      </c>
      <c r="O66" s="38">
        <v>153</v>
      </c>
      <c r="P66" s="38"/>
      <c r="Q66" s="38"/>
      <c r="R66" s="38"/>
      <c r="S66" s="38"/>
      <c r="T66" s="38"/>
      <c r="U66" s="38"/>
      <c r="V66" s="39"/>
      <c r="W66" s="39"/>
      <c r="X66" s="39"/>
      <c r="Y66" s="7"/>
    </row>
    <row r="67" spans="1:25" x14ac:dyDescent="0.15">
      <c r="A67" s="40">
        <f>SUM(A61)</f>
        <v>0</v>
      </c>
      <c r="B67" s="41" t="s">
        <v>44</v>
      </c>
      <c r="C67" s="42">
        <f>SUM(C62*C66)</f>
        <v>0</v>
      </c>
      <c r="D67" s="42">
        <f t="shared" ref="D67:X67" si="9">SUM(D62*D66)</f>
        <v>0</v>
      </c>
      <c r="E67" s="42">
        <f t="shared" si="9"/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40">
        <f>SUM(A63)</f>
        <v>0</v>
      </c>
      <c r="B68" s="41" t="s">
        <v>44</v>
      </c>
      <c r="C68" s="42">
        <f>SUM(C64*C66)</f>
        <v>0</v>
      </c>
      <c r="D68" s="42">
        <f t="shared" ref="D68:X68" si="10">SUM(D64*D66)</f>
        <v>0</v>
      </c>
      <c r="E68" s="42">
        <f t="shared" si="10"/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6" t="s">
        <v>45</v>
      </c>
      <c r="B69" s="67"/>
      <c r="C69" s="44">
        <f>SUM(C67:C68)</f>
        <v>0</v>
      </c>
      <c r="D69" s="44">
        <f t="shared" ref="D69:X69" si="11">SUM(D67:D68)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4">
        <f t="shared" si="11"/>
        <v>0</v>
      </c>
      <c r="W69" s="44">
        <f t="shared" si="11"/>
        <v>0</v>
      </c>
      <c r="X69" s="44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4" t="s">
        <v>46</v>
      </c>
      <c r="B72" s="84"/>
      <c r="C72" s="50"/>
      <c r="H72" s="84" t="s">
        <v>47</v>
      </c>
      <c r="I72" s="84"/>
      <c r="J72" s="84"/>
      <c r="K72" s="84"/>
      <c r="P72" s="84" t="s">
        <v>48</v>
      </c>
      <c r="Q72" s="84"/>
      <c r="R72" s="84"/>
      <c r="S72" s="84"/>
    </row>
  </sheetData>
  <mergeCells count="30"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  <mergeCell ref="A28:B28"/>
    <mergeCell ref="H28:K28"/>
    <mergeCell ref="P28:S28"/>
    <mergeCell ref="B45:J45"/>
    <mergeCell ref="M45:Q45"/>
    <mergeCell ref="R45:V45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A16" workbookViewId="0">
      <selection activeCell="C2" sqref="C2:D2"/>
    </sheetView>
  </sheetViews>
  <sheetFormatPr defaultRowHeight="10.5" x14ac:dyDescent="0.15"/>
  <cols>
    <col min="1" max="1" width="3.140625" style="1" customWidth="1"/>
    <col min="2" max="2" width="20.1406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L1" s="2"/>
      <c r="M1" s="69" t="s">
        <v>1</v>
      </c>
      <c r="N1" s="69"/>
      <c r="O1" s="69"/>
      <c r="P1" s="69"/>
      <c r="Q1" s="69"/>
      <c r="R1" s="69" t="s">
        <v>2</v>
      </c>
      <c r="S1" s="69"/>
      <c r="T1" s="69"/>
      <c r="U1" s="69"/>
      <c r="V1" s="69"/>
    </row>
    <row r="2" spans="1:25" x14ac:dyDescent="0.15">
      <c r="B2" s="3" t="s">
        <v>3</v>
      </c>
      <c r="C2" s="4"/>
      <c r="D2" s="4"/>
      <c r="E2" s="5"/>
      <c r="F2" s="5"/>
      <c r="G2" s="5"/>
      <c r="H2" s="5"/>
      <c r="I2" s="5"/>
      <c r="J2" s="5"/>
      <c r="P2" s="70" t="s">
        <v>99</v>
      </c>
      <c r="Q2" s="70"/>
      <c r="R2" s="70"/>
      <c r="S2" s="70"/>
      <c r="T2" s="5"/>
      <c r="U2" s="5"/>
      <c r="V2" s="5"/>
    </row>
    <row r="3" spans="1:25" x14ac:dyDescent="0.15">
      <c r="A3" s="71"/>
      <c r="B3" s="72"/>
      <c r="C3" s="75" t="s">
        <v>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6"/>
      <c r="X3" s="6"/>
      <c r="Y3" s="7"/>
    </row>
    <row r="4" spans="1:25" ht="55.5" thickBot="1" x14ac:dyDescent="0.2">
      <c r="A4" s="73"/>
      <c r="B4" s="74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9</v>
      </c>
      <c r="I4" s="11" t="s">
        <v>11</v>
      </c>
      <c r="J4" s="10" t="s">
        <v>69</v>
      </c>
      <c r="K4" s="10" t="s">
        <v>15</v>
      </c>
      <c r="L4" s="10" t="s">
        <v>23</v>
      </c>
      <c r="M4" s="10" t="s">
        <v>86</v>
      </c>
      <c r="N4" s="11" t="s">
        <v>25</v>
      </c>
      <c r="O4" s="10" t="s">
        <v>22</v>
      </c>
      <c r="P4" s="10" t="s">
        <v>17</v>
      </c>
      <c r="Q4" s="10" t="s">
        <v>55</v>
      </c>
      <c r="R4" s="10" t="s">
        <v>20</v>
      </c>
      <c r="S4" s="10" t="s">
        <v>87</v>
      </c>
      <c r="T4" s="10"/>
      <c r="U4" s="11"/>
      <c r="V4" s="12"/>
      <c r="W4" s="9"/>
      <c r="X4" s="9"/>
      <c r="Y4" s="7"/>
    </row>
    <row r="5" spans="1:25" x14ac:dyDescent="0.15">
      <c r="A5" s="78" t="s">
        <v>27</v>
      </c>
      <c r="B5" s="13" t="s">
        <v>80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80</v>
      </c>
      <c r="R5" s="14">
        <v>70</v>
      </c>
      <c r="S5" s="14"/>
      <c r="T5" s="14"/>
      <c r="U5" s="14"/>
      <c r="V5" s="15"/>
      <c r="W5" s="15"/>
      <c r="X5" s="15"/>
      <c r="Y5" s="7"/>
    </row>
    <row r="6" spans="1:25" x14ac:dyDescent="0.15">
      <c r="A6" s="79"/>
      <c r="B6" s="16" t="s">
        <v>88</v>
      </c>
      <c r="C6" s="17">
        <v>20</v>
      </c>
      <c r="D6" s="17"/>
      <c r="E6" s="17">
        <v>7</v>
      </c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79"/>
      <c r="B7" s="16" t="s">
        <v>89</v>
      </c>
      <c r="C7" s="17"/>
      <c r="D7" s="17"/>
      <c r="E7" s="17"/>
      <c r="F7" s="17">
        <v>7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80"/>
      <c r="B8" s="19" t="s">
        <v>31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78" t="s">
        <v>32</v>
      </c>
      <c r="B9" s="13" t="s">
        <v>90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>1/10</f>
        <v>0.1</v>
      </c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79"/>
      <c r="B10" s="22" t="s">
        <v>8</v>
      </c>
      <c r="C10" s="17"/>
      <c r="D10" s="17"/>
      <c r="E10" s="17"/>
      <c r="F10" s="17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ht="21" x14ac:dyDescent="0.15">
      <c r="A11" s="79"/>
      <c r="B11" s="22" t="s">
        <v>91</v>
      </c>
      <c r="C11" s="17"/>
      <c r="D11" s="17"/>
      <c r="E11" s="17">
        <v>8</v>
      </c>
      <c r="F11" s="17"/>
      <c r="G11" s="17"/>
      <c r="H11" s="17"/>
      <c r="I11" s="17">
        <v>10</v>
      </c>
      <c r="J11" s="17">
        <v>100</v>
      </c>
      <c r="K11" s="17">
        <v>120</v>
      </c>
      <c r="L11" s="17"/>
      <c r="M11" s="17"/>
      <c r="N11" s="17"/>
      <c r="O11" s="17">
        <v>5</v>
      </c>
      <c r="P11" s="17">
        <v>7</v>
      </c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80"/>
      <c r="B12" s="19" t="s">
        <v>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78" t="s">
        <v>36</v>
      </c>
      <c r="B13" s="13" t="s">
        <v>11</v>
      </c>
      <c r="C13" s="14"/>
      <c r="D13" s="14"/>
      <c r="E13" s="14"/>
      <c r="F13" s="14"/>
      <c r="G13" s="14"/>
      <c r="H13" s="14"/>
      <c r="I13" s="14">
        <v>40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79"/>
      <c r="B14" s="16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>
        <v>70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79"/>
      <c r="B15" s="16" t="s">
        <v>92</v>
      </c>
      <c r="C15" s="17"/>
      <c r="D15" s="17">
        <v>15</v>
      </c>
      <c r="E15" s="17"/>
      <c r="F15" s="17"/>
      <c r="G15" s="17"/>
      <c r="H15" s="17"/>
      <c r="I15" s="17"/>
      <c r="J15" s="17"/>
      <c r="K15" s="17"/>
      <c r="L15" s="17"/>
      <c r="M15" s="17">
        <v>50</v>
      </c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81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31" ht="11.25" thickBot="1" x14ac:dyDescent="0.2">
      <c r="A17" s="23">
        <f>SUM(C2)</f>
        <v>0</v>
      </c>
      <c r="B17" s="24" t="s">
        <v>38</v>
      </c>
      <c r="C17" s="25">
        <f>SUM(C5:C12)</f>
        <v>80</v>
      </c>
      <c r="D17" s="25">
        <f t="shared" ref="D17:X17" si="0">SUM(D5:D12)</f>
        <v>0</v>
      </c>
      <c r="E17" s="25">
        <f t="shared" si="0"/>
        <v>15</v>
      </c>
      <c r="F17" s="25">
        <f t="shared" si="0"/>
        <v>14</v>
      </c>
      <c r="G17" s="25">
        <f t="shared" si="0"/>
        <v>20</v>
      </c>
      <c r="H17" s="25">
        <f t="shared" si="0"/>
        <v>1</v>
      </c>
      <c r="I17" s="25">
        <f t="shared" si="0"/>
        <v>10</v>
      </c>
      <c r="J17" s="25">
        <f t="shared" si="0"/>
        <v>100</v>
      </c>
      <c r="K17" s="25">
        <f t="shared" si="0"/>
        <v>120</v>
      </c>
      <c r="L17" s="25">
        <f t="shared" si="0"/>
        <v>0</v>
      </c>
      <c r="M17" s="25">
        <f t="shared" si="0"/>
        <v>0</v>
      </c>
      <c r="N17" s="25">
        <f t="shared" si="0"/>
        <v>0.1</v>
      </c>
      <c r="O17" s="25">
        <f t="shared" si="0"/>
        <v>5</v>
      </c>
      <c r="P17" s="25">
        <f t="shared" si="0"/>
        <v>7</v>
      </c>
      <c r="Q17" s="25">
        <f t="shared" si="0"/>
        <v>80</v>
      </c>
      <c r="R17" s="25">
        <f t="shared" si="0"/>
        <v>70</v>
      </c>
      <c r="S17" s="25">
        <f t="shared" si="0"/>
        <v>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7"/>
    </row>
    <row r="18" spans="1:31" x14ac:dyDescent="0.15">
      <c r="A18" s="27"/>
      <c r="B18" s="28" t="s">
        <v>39</v>
      </c>
      <c r="C18" s="29">
        <f>SUM(A17*C17)/1000</f>
        <v>0</v>
      </c>
      <c r="D18" s="29">
        <f>+(A17*D17)/1000</f>
        <v>0</v>
      </c>
      <c r="E18" s="29">
        <f>+(A17*E17)/1000</f>
        <v>0</v>
      </c>
      <c r="F18" s="29">
        <f>+(A17*F17)/1000</f>
        <v>0</v>
      </c>
      <c r="G18" s="29">
        <f>+(A17*G17)/1000</f>
        <v>0</v>
      </c>
      <c r="H18" s="29">
        <f>+(A17*H17)</f>
        <v>0</v>
      </c>
      <c r="I18" s="29">
        <f>+(A17*I17)/1000</f>
        <v>0</v>
      </c>
      <c r="J18" s="29">
        <f>+(A17*J17)/1000</f>
        <v>0</v>
      </c>
      <c r="K18" s="29">
        <f>+(A17*K17)/1000</f>
        <v>0</v>
      </c>
      <c r="L18" s="29">
        <f>+(A17*L17)/1000</f>
        <v>0</v>
      </c>
      <c r="M18" s="29">
        <f>+(A17*M17)/1000</f>
        <v>0</v>
      </c>
      <c r="N18" s="29">
        <f>+(A17*N17)</f>
        <v>0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31" x14ac:dyDescent="0.15">
      <c r="A19" s="23">
        <f>SUM(D2)</f>
        <v>0</v>
      </c>
      <c r="B19" s="28" t="s">
        <v>40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40</v>
      </c>
      <c r="J19" s="30">
        <f t="shared" si="1"/>
        <v>0</v>
      </c>
      <c r="K19" s="30">
        <f t="shared" si="1"/>
        <v>0</v>
      </c>
      <c r="L19" s="30">
        <f t="shared" si="1"/>
        <v>70</v>
      </c>
      <c r="M19" s="30">
        <f t="shared" si="1"/>
        <v>50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31" ht="11.25" thickBot="1" x14ac:dyDescent="0.2">
      <c r="A20" s="32"/>
      <c r="B20" s="33" t="s">
        <v>41</v>
      </c>
      <c r="C20" s="34">
        <f>SUM(A19*C19)/1000</f>
        <v>0</v>
      </c>
      <c r="D20" s="34">
        <f>+(A19*D19)/1000</f>
        <v>0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  <c r="AE20" s="1" t="s">
        <v>93</v>
      </c>
    </row>
    <row r="21" spans="1:31" x14ac:dyDescent="0.15">
      <c r="A21" s="82" t="s">
        <v>42</v>
      </c>
      <c r="B21" s="83"/>
      <c r="C21" s="36">
        <f>+C20+C18</f>
        <v>0</v>
      </c>
      <c r="D21" s="36">
        <f t="shared" ref="D21:X21" si="2">+D20+D18</f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  <c r="L21" s="36">
        <f t="shared" si="2"/>
        <v>0</v>
      </c>
      <c r="M21" s="36">
        <f t="shared" si="2"/>
        <v>0</v>
      </c>
      <c r="N21" s="36">
        <f t="shared" si="2"/>
        <v>0</v>
      </c>
      <c r="O21" s="36">
        <f t="shared" si="2"/>
        <v>0</v>
      </c>
      <c r="P21" s="36">
        <f t="shared" si="2"/>
        <v>0</v>
      </c>
      <c r="Q21" s="36">
        <f t="shared" si="2"/>
        <v>0</v>
      </c>
      <c r="R21" s="36">
        <f t="shared" si="2"/>
        <v>0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31" x14ac:dyDescent="0.15">
      <c r="A22" s="75" t="s">
        <v>43</v>
      </c>
      <c r="B22" s="77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53</v>
      </c>
      <c r="I22" s="38">
        <v>137</v>
      </c>
      <c r="J22" s="38">
        <v>1190</v>
      </c>
      <c r="K22" s="38">
        <v>132</v>
      </c>
      <c r="L22" s="38">
        <v>348</v>
      </c>
      <c r="M22" s="38">
        <v>268</v>
      </c>
      <c r="N22" s="38">
        <v>132</v>
      </c>
      <c r="O22" s="38">
        <v>153</v>
      </c>
      <c r="P22" s="38">
        <v>198</v>
      </c>
      <c r="Q22" s="38">
        <v>525</v>
      </c>
      <c r="R22" s="38">
        <v>338</v>
      </c>
      <c r="S22" s="38">
        <v>147</v>
      </c>
      <c r="T22" s="38"/>
      <c r="U22" s="38"/>
      <c r="V22" s="38"/>
      <c r="W22" s="39"/>
      <c r="X22" s="39"/>
      <c r="Y22" s="7"/>
    </row>
    <row r="23" spans="1:31" x14ac:dyDescent="0.15">
      <c r="A23" s="40">
        <f>SUM(A17)</f>
        <v>0</v>
      </c>
      <c r="B23" s="41" t="s">
        <v>44</v>
      </c>
      <c r="C23" s="42">
        <f>SUM(C18*C22)</f>
        <v>0</v>
      </c>
      <c r="D23" s="42">
        <f t="shared" ref="D23:X23" si="3">SUM(D18*D22)</f>
        <v>0</v>
      </c>
      <c r="E23" s="42">
        <f t="shared" si="3"/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31" x14ac:dyDescent="0.15">
      <c r="A24" s="40">
        <f>SUM(A19)</f>
        <v>0</v>
      </c>
      <c r="B24" s="41" t="s">
        <v>44</v>
      </c>
      <c r="C24" s="42">
        <f>SUM(C20*C22)</f>
        <v>0</v>
      </c>
      <c r="D24" s="42">
        <f t="shared" ref="D24:X24" si="4">SUM(D20*D22)</f>
        <v>0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31" x14ac:dyDescent="0.15">
      <c r="A25" s="66" t="s">
        <v>45</v>
      </c>
      <c r="B25" s="67"/>
      <c r="C25" s="44">
        <f>SUM(C23:C24)</f>
        <v>0</v>
      </c>
      <c r="D25" s="44">
        <f t="shared" ref="D25:X25" si="5">SUM(D23:D24)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0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84" t="s">
        <v>46</v>
      </c>
      <c r="B28" s="84"/>
      <c r="C28" s="50"/>
      <c r="H28" s="84" t="s">
        <v>47</v>
      </c>
      <c r="I28" s="84"/>
      <c r="J28" s="84"/>
      <c r="K28" s="84"/>
      <c r="P28" s="84" t="s">
        <v>48</v>
      </c>
      <c r="Q28" s="84"/>
      <c r="R28" s="84"/>
      <c r="S28" s="84"/>
    </row>
    <row r="29" spans="1:31" x14ac:dyDescent="0.15">
      <c r="A29" s="64"/>
      <c r="B29" s="64"/>
      <c r="C29" s="50"/>
      <c r="H29" s="64"/>
      <c r="I29" s="64"/>
      <c r="J29" s="64"/>
      <c r="K29" s="64"/>
      <c r="P29" s="64"/>
      <c r="Q29" s="64"/>
      <c r="R29" s="64"/>
      <c r="S29" s="64"/>
    </row>
    <row r="30" spans="1:31" x14ac:dyDescent="0.15">
      <c r="A30" s="64"/>
      <c r="B30" s="64"/>
      <c r="C30" s="50"/>
      <c r="H30" s="64"/>
      <c r="I30" s="64"/>
      <c r="J30" s="64"/>
      <c r="K30" s="64"/>
      <c r="P30" s="64"/>
      <c r="Q30" s="64"/>
      <c r="R30" s="64"/>
      <c r="S30" s="64"/>
    </row>
    <row r="31" spans="1:31" x14ac:dyDescent="0.15">
      <c r="A31" s="64"/>
      <c r="B31" s="64"/>
      <c r="C31" s="50"/>
      <c r="H31" s="64"/>
      <c r="I31" s="64"/>
      <c r="J31" s="64"/>
      <c r="K31" s="64"/>
      <c r="P31" s="64"/>
      <c r="Q31" s="64"/>
      <c r="R31" s="64"/>
      <c r="S31" s="64"/>
    </row>
    <row r="32" spans="1:31" x14ac:dyDescent="0.15">
      <c r="A32" s="64"/>
      <c r="B32" s="64"/>
      <c r="C32" s="50"/>
      <c r="H32" s="64"/>
      <c r="I32" s="64"/>
      <c r="J32" s="64"/>
      <c r="K32" s="64"/>
      <c r="P32" s="64"/>
      <c r="Q32" s="64"/>
      <c r="R32" s="64"/>
      <c r="S32" s="64"/>
    </row>
    <row r="33" spans="1:25" x14ac:dyDescent="0.15">
      <c r="A33" s="64"/>
      <c r="B33" s="64"/>
      <c r="C33" s="50"/>
      <c r="H33" s="64"/>
      <c r="I33" s="64"/>
      <c r="J33" s="64"/>
      <c r="K33" s="64"/>
      <c r="P33" s="64"/>
      <c r="Q33" s="64"/>
      <c r="R33" s="64"/>
      <c r="S33" s="64"/>
    </row>
    <row r="34" spans="1:25" x14ac:dyDescent="0.15">
      <c r="A34" s="64"/>
      <c r="B34" s="64"/>
      <c r="C34" s="50"/>
      <c r="H34" s="64"/>
      <c r="I34" s="64"/>
      <c r="J34" s="64"/>
      <c r="K34" s="64"/>
      <c r="P34" s="64"/>
      <c r="Q34" s="64"/>
      <c r="R34" s="64"/>
      <c r="S34" s="64"/>
    </row>
    <row r="35" spans="1:25" x14ac:dyDescent="0.15">
      <c r="A35" s="64"/>
      <c r="B35" s="64"/>
      <c r="C35" s="50"/>
      <c r="H35" s="64"/>
      <c r="I35" s="64"/>
      <c r="J35" s="64"/>
      <c r="K35" s="64"/>
      <c r="P35" s="64"/>
      <c r="Q35" s="64"/>
      <c r="R35" s="64"/>
      <c r="S35" s="64"/>
    </row>
    <row r="36" spans="1:25" x14ac:dyDescent="0.15">
      <c r="A36" s="64"/>
      <c r="B36" s="64"/>
      <c r="C36" s="50"/>
      <c r="H36" s="64"/>
      <c r="I36" s="64"/>
      <c r="J36" s="64"/>
      <c r="K36" s="64"/>
      <c r="P36" s="64"/>
      <c r="Q36" s="64"/>
      <c r="R36" s="64"/>
      <c r="S36" s="64"/>
    </row>
    <row r="37" spans="1:25" x14ac:dyDescent="0.15">
      <c r="A37" s="64"/>
      <c r="B37" s="64"/>
      <c r="C37" s="50"/>
      <c r="H37" s="64"/>
      <c r="I37" s="64"/>
      <c r="J37" s="64"/>
      <c r="K37" s="64"/>
      <c r="P37" s="64"/>
      <c r="Q37" s="64"/>
      <c r="R37" s="64"/>
      <c r="S37" s="64"/>
    </row>
    <row r="38" spans="1:25" x14ac:dyDescent="0.15">
      <c r="A38" s="64"/>
      <c r="B38" s="64"/>
      <c r="C38" s="50"/>
      <c r="H38" s="64"/>
      <c r="I38" s="64"/>
      <c r="J38" s="64"/>
      <c r="K38" s="64"/>
      <c r="P38" s="64"/>
      <c r="Q38" s="64"/>
      <c r="R38" s="64"/>
      <c r="S38" s="64"/>
    </row>
    <row r="39" spans="1:25" x14ac:dyDescent="0.15">
      <c r="A39" s="64"/>
      <c r="B39" s="64"/>
      <c r="C39" s="50"/>
      <c r="H39" s="64"/>
      <c r="I39" s="64"/>
      <c r="J39" s="64"/>
      <c r="K39" s="64"/>
      <c r="P39" s="64"/>
      <c r="Q39" s="64"/>
      <c r="R39" s="64"/>
      <c r="S39" s="64"/>
    </row>
    <row r="40" spans="1:25" x14ac:dyDescent="0.15">
      <c r="A40" s="64"/>
      <c r="B40" s="64"/>
      <c r="C40" s="50"/>
      <c r="H40" s="64"/>
      <c r="I40" s="64"/>
      <c r="J40" s="64"/>
      <c r="K40" s="64"/>
      <c r="P40" s="64"/>
      <c r="Q40" s="64"/>
      <c r="R40" s="64"/>
      <c r="S40" s="64"/>
    </row>
    <row r="41" spans="1:25" x14ac:dyDescent="0.15">
      <c r="A41" s="64"/>
      <c r="B41" s="64"/>
      <c r="C41" s="50"/>
      <c r="H41" s="64"/>
      <c r="I41" s="64"/>
      <c r="J41" s="64"/>
      <c r="K41" s="64"/>
      <c r="P41" s="64"/>
      <c r="Q41" s="64"/>
      <c r="R41" s="64"/>
      <c r="S41" s="64"/>
    </row>
    <row r="42" spans="1:25" x14ac:dyDescent="0.15">
      <c r="A42" s="64"/>
      <c r="B42" s="64"/>
      <c r="C42" s="50"/>
      <c r="H42" s="64"/>
      <c r="I42" s="64"/>
      <c r="J42" s="64"/>
      <c r="K42" s="64"/>
      <c r="P42" s="64"/>
      <c r="Q42" s="64"/>
      <c r="R42" s="64"/>
      <c r="S42" s="64"/>
    </row>
    <row r="45" spans="1:25" x14ac:dyDescent="0.15">
      <c r="B45" s="68" t="s">
        <v>0</v>
      </c>
      <c r="C45" s="68"/>
      <c r="D45" s="68"/>
      <c r="E45" s="68"/>
      <c r="F45" s="68"/>
      <c r="G45" s="68"/>
      <c r="H45" s="68"/>
      <c r="I45" s="68"/>
      <c r="J45" s="68"/>
      <c r="L45" s="2"/>
      <c r="M45" s="69" t="s">
        <v>1</v>
      </c>
      <c r="N45" s="69"/>
      <c r="O45" s="69"/>
      <c r="P45" s="69"/>
      <c r="Q45" s="69"/>
      <c r="R45" s="69" t="s">
        <v>49</v>
      </c>
      <c r="S45" s="69"/>
      <c r="T45" s="69"/>
      <c r="U45" s="69"/>
      <c r="V45" s="69"/>
    </row>
    <row r="46" spans="1:25" x14ac:dyDescent="0.15">
      <c r="B46" s="3" t="s">
        <v>3</v>
      </c>
      <c r="C46" s="4"/>
      <c r="D46" s="4"/>
      <c r="E46" s="5"/>
      <c r="F46" s="5"/>
      <c r="G46" s="5"/>
      <c r="H46" s="5"/>
      <c r="I46" s="5"/>
      <c r="J46" s="5"/>
      <c r="O46" s="1" t="s">
        <v>100</v>
      </c>
      <c r="P46" s="70"/>
      <c r="Q46" s="70"/>
      <c r="R46" s="70"/>
      <c r="S46" s="70"/>
      <c r="T46" s="5"/>
      <c r="U46" s="5"/>
      <c r="V46" s="5"/>
    </row>
    <row r="47" spans="1:25" x14ac:dyDescent="0.15">
      <c r="A47" s="71"/>
      <c r="B47" s="72"/>
      <c r="C47" s="75" t="s">
        <v>4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7"/>
      <c r="W47" s="6"/>
      <c r="X47" s="6"/>
      <c r="Y47" s="7"/>
    </row>
    <row r="48" spans="1:25" ht="67.5" thickBot="1" x14ac:dyDescent="0.2">
      <c r="A48" s="73"/>
      <c r="B48" s="74"/>
      <c r="C48" s="8" t="s">
        <v>5</v>
      </c>
      <c r="D48" s="10" t="s">
        <v>6</v>
      </c>
      <c r="E48" s="10" t="s">
        <v>8</v>
      </c>
      <c r="F48" s="10" t="s">
        <v>7</v>
      </c>
      <c r="G48" s="10" t="s">
        <v>94</v>
      </c>
      <c r="H48" s="10" t="s">
        <v>19</v>
      </c>
      <c r="I48" s="10" t="s">
        <v>95</v>
      </c>
      <c r="J48" s="10" t="s">
        <v>11</v>
      </c>
      <c r="K48" s="10" t="s">
        <v>25</v>
      </c>
      <c r="L48" s="10" t="s">
        <v>26</v>
      </c>
      <c r="M48" s="10" t="s">
        <v>22</v>
      </c>
      <c r="N48" s="10" t="s">
        <v>20</v>
      </c>
      <c r="O48" s="10" t="s">
        <v>87</v>
      </c>
      <c r="P48" s="10" t="s">
        <v>96</v>
      </c>
      <c r="Q48" s="10" t="s">
        <v>97</v>
      </c>
      <c r="R48" s="10" t="s">
        <v>23</v>
      </c>
      <c r="S48" s="10"/>
      <c r="T48" s="10"/>
      <c r="U48" s="10"/>
      <c r="V48" s="9"/>
      <c r="W48" s="9"/>
      <c r="X48" s="9"/>
      <c r="Y48" s="7"/>
    </row>
    <row r="49" spans="1:25" x14ac:dyDescent="0.15">
      <c r="A49" s="78" t="s">
        <v>27</v>
      </c>
      <c r="B49" s="13" t="s">
        <v>71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>
        <v>60</v>
      </c>
      <c r="O49" s="14"/>
      <c r="P49" s="14"/>
      <c r="Q49" s="14"/>
      <c r="R49" s="14"/>
      <c r="S49" s="14"/>
      <c r="T49" s="14"/>
      <c r="U49" s="14"/>
      <c r="V49" s="15"/>
      <c r="W49" s="15"/>
      <c r="X49" s="15"/>
      <c r="Y49" s="7"/>
    </row>
    <row r="50" spans="1:25" x14ac:dyDescent="0.15">
      <c r="A50" s="79"/>
      <c r="B50" s="16" t="s">
        <v>98</v>
      </c>
      <c r="C50" s="17"/>
      <c r="D50" s="17"/>
      <c r="E50" s="17"/>
      <c r="F50" s="17">
        <v>3</v>
      </c>
      <c r="G50" s="17">
        <f>1/2</f>
        <v>0.5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18"/>
      <c r="X50" s="18"/>
      <c r="Y50" s="7"/>
    </row>
    <row r="51" spans="1:25" x14ac:dyDescent="0.15">
      <c r="A51" s="79"/>
      <c r="B51" s="16" t="s">
        <v>83</v>
      </c>
      <c r="C51" s="17"/>
      <c r="D51" s="17"/>
      <c r="E51" s="17">
        <v>15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7"/>
    </row>
    <row r="52" spans="1:25" ht="11.25" thickBot="1" x14ac:dyDescent="0.2">
      <c r="A52" s="80"/>
      <c r="B52" s="19" t="s">
        <v>31</v>
      </c>
      <c r="C52" s="20">
        <v>70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/>
      <c r="W52" s="21"/>
      <c r="X52" s="21"/>
      <c r="Y52" s="7"/>
    </row>
    <row r="53" spans="1:25" x14ac:dyDescent="0.15">
      <c r="A53" s="78" t="s">
        <v>32</v>
      </c>
      <c r="B53" s="13" t="s">
        <v>57</v>
      </c>
      <c r="C53" s="14"/>
      <c r="D53" s="14">
        <v>5</v>
      </c>
      <c r="E53" s="14"/>
      <c r="F53" s="14"/>
      <c r="G53" s="14"/>
      <c r="H53" s="14"/>
      <c r="I53" s="14"/>
      <c r="J53" s="14">
        <v>40</v>
      </c>
      <c r="K53" s="14">
        <f>1/4</f>
        <v>0.25</v>
      </c>
      <c r="L53" s="14"/>
      <c r="M53" s="14"/>
      <c r="N53" s="14"/>
      <c r="O53" s="14"/>
      <c r="P53" s="14">
        <v>1</v>
      </c>
      <c r="Q53" s="14">
        <v>1</v>
      </c>
      <c r="R53" s="14"/>
      <c r="S53" s="14"/>
      <c r="T53" s="14"/>
      <c r="U53" s="14"/>
      <c r="V53" s="15"/>
      <c r="W53" s="15"/>
      <c r="X53" s="15"/>
      <c r="Y53" s="7"/>
    </row>
    <row r="54" spans="1:25" x14ac:dyDescent="0.15">
      <c r="A54" s="79"/>
      <c r="B54" s="16" t="s">
        <v>101</v>
      </c>
      <c r="C54" s="17"/>
      <c r="D54" s="17">
        <v>15</v>
      </c>
      <c r="E54" s="17"/>
      <c r="F54" s="17"/>
      <c r="G54" s="17"/>
      <c r="H54" s="17">
        <v>50</v>
      </c>
      <c r="I54" s="17">
        <v>30</v>
      </c>
      <c r="J54" s="17"/>
      <c r="K54" s="17"/>
      <c r="L54" s="17"/>
      <c r="M54" s="17">
        <v>3</v>
      </c>
      <c r="N54" s="17"/>
      <c r="O54" s="17"/>
      <c r="P54" s="17"/>
      <c r="Q54" s="17"/>
      <c r="R54" s="17">
        <v>10</v>
      </c>
      <c r="S54" s="17"/>
      <c r="T54" s="17"/>
      <c r="U54" s="17"/>
      <c r="V54" s="18"/>
      <c r="W54" s="18"/>
      <c r="X54" s="18"/>
      <c r="Y54" s="7"/>
    </row>
    <row r="55" spans="1:25" x14ac:dyDescent="0.15">
      <c r="A55" s="79"/>
      <c r="B55" s="16" t="s">
        <v>35</v>
      </c>
      <c r="C55" s="17">
        <v>60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7"/>
    </row>
    <row r="56" spans="1:25" ht="11.25" thickBot="1" x14ac:dyDescent="0.2">
      <c r="A56" s="80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7"/>
    </row>
    <row r="57" spans="1:25" x14ac:dyDescent="0.15">
      <c r="A57" s="78" t="s">
        <v>36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7"/>
    </row>
    <row r="58" spans="1:25" x14ac:dyDescent="0.15">
      <c r="A58" s="79"/>
      <c r="B58" s="5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55"/>
      <c r="W58" s="55"/>
      <c r="X58" s="55"/>
      <c r="Y58" s="7"/>
    </row>
    <row r="59" spans="1:25" x14ac:dyDescent="0.15">
      <c r="A59" s="79"/>
      <c r="B59" s="5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55"/>
      <c r="W59" s="55"/>
      <c r="X59" s="55"/>
      <c r="Y59" s="7"/>
    </row>
    <row r="60" spans="1:25" ht="11.25" thickBot="1" x14ac:dyDescent="0.2">
      <c r="A60" s="81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7"/>
    </row>
    <row r="61" spans="1:25" ht="11.25" thickBot="1" x14ac:dyDescent="0.2">
      <c r="A61" s="23">
        <f>SUM(C46)</f>
        <v>0</v>
      </c>
      <c r="B61" s="24" t="s">
        <v>60</v>
      </c>
      <c r="C61" s="25">
        <f>SUM(C49:C52)</f>
        <v>70</v>
      </c>
      <c r="D61" s="25">
        <f t="shared" ref="D61:X61" si="6">SUM(D49:D52)</f>
        <v>0</v>
      </c>
      <c r="E61" s="25">
        <f t="shared" si="6"/>
        <v>15</v>
      </c>
      <c r="F61" s="25">
        <f t="shared" si="6"/>
        <v>3</v>
      </c>
      <c r="G61" s="25">
        <f t="shared" si="6"/>
        <v>0.5</v>
      </c>
      <c r="H61" s="25">
        <f t="shared" si="6"/>
        <v>0</v>
      </c>
      <c r="I61" s="25">
        <f t="shared" si="6"/>
        <v>0</v>
      </c>
      <c r="J61" s="25">
        <f t="shared" si="6"/>
        <v>0</v>
      </c>
      <c r="K61" s="25">
        <f t="shared" si="6"/>
        <v>0</v>
      </c>
      <c r="L61" s="25">
        <f t="shared" si="6"/>
        <v>0</v>
      </c>
      <c r="M61" s="25">
        <f t="shared" si="6"/>
        <v>0</v>
      </c>
      <c r="N61" s="25">
        <f t="shared" si="6"/>
        <v>60</v>
      </c>
      <c r="O61" s="25">
        <f t="shared" si="6"/>
        <v>0</v>
      </c>
      <c r="P61" s="25">
        <f t="shared" si="6"/>
        <v>0</v>
      </c>
      <c r="Q61" s="25">
        <f t="shared" si="6"/>
        <v>0</v>
      </c>
      <c r="R61" s="25">
        <f t="shared" si="6"/>
        <v>0</v>
      </c>
      <c r="S61" s="25">
        <f t="shared" si="6"/>
        <v>0</v>
      </c>
      <c r="T61" s="25">
        <f t="shared" si="6"/>
        <v>0</v>
      </c>
      <c r="U61" s="25">
        <f t="shared" si="6"/>
        <v>0</v>
      </c>
      <c r="V61" s="25">
        <f t="shared" si="6"/>
        <v>0</v>
      </c>
      <c r="W61" s="25">
        <f t="shared" si="6"/>
        <v>0</v>
      </c>
      <c r="X61" s="25">
        <f t="shared" si="6"/>
        <v>0</v>
      </c>
      <c r="Y61" s="7"/>
    </row>
    <row r="62" spans="1:25" x14ac:dyDescent="0.15">
      <c r="A62" s="27"/>
      <c r="B62" s="28" t="s">
        <v>61</v>
      </c>
      <c r="C62" s="29">
        <f>SUM(A61*C61)/1000</f>
        <v>0</v>
      </c>
      <c r="D62" s="29">
        <f>+(A61*D61)/1000</f>
        <v>0</v>
      </c>
      <c r="E62" s="29">
        <f>+(A61*E61)/1000</f>
        <v>0</v>
      </c>
      <c r="F62" s="29">
        <f>+(A61*F61)/1000</f>
        <v>0</v>
      </c>
      <c r="G62" s="29">
        <f>+(A61*G61)</f>
        <v>0</v>
      </c>
      <c r="H62" s="29">
        <f>+(A61*H61)/1000</f>
        <v>0</v>
      </c>
      <c r="I62" s="29">
        <f>+(A61*I61)/1000</f>
        <v>0</v>
      </c>
      <c r="J62" s="29">
        <f>+(A61*J61)/1000</f>
        <v>0</v>
      </c>
      <c r="K62" s="29">
        <f>+(A61*K61)/1000</f>
        <v>0</v>
      </c>
      <c r="L62" s="29">
        <f>+(A61*L61)/1000</f>
        <v>0</v>
      </c>
      <c r="M62" s="29">
        <f>+(A61*M61)/1000</f>
        <v>0</v>
      </c>
      <c r="N62" s="29">
        <f>+(A61*N61)/1000</f>
        <v>0</v>
      </c>
      <c r="O62" s="29">
        <f>+(A61*O61)/1000</f>
        <v>0</v>
      </c>
      <c r="P62" s="29">
        <f>+(A61*P61)/1000</f>
        <v>0</v>
      </c>
      <c r="Q62" s="29">
        <f>+(A61*Q61)/1000</f>
        <v>0</v>
      </c>
      <c r="R62" s="29">
        <f>+(A61*R61)/1000</f>
        <v>0</v>
      </c>
      <c r="S62" s="29">
        <f>+(A61*S61)/1000</f>
        <v>0</v>
      </c>
      <c r="T62" s="29">
        <f>+(A61*T61)/1000</f>
        <v>0</v>
      </c>
      <c r="U62" s="29">
        <f>+(A61*U61)/1000</f>
        <v>0</v>
      </c>
      <c r="V62" s="29">
        <f>+(A61*V61)/1000</f>
        <v>0</v>
      </c>
      <c r="W62" s="29">
        <f>+(A61*W61)/1000</f>
        <v>0</v>
      </c>
      <c r="X62" s="29">
        <f>+(A61*X61)/1000</f>
        <v>0</v>
      </c>
      <c r="Y62" s="7"/>
    </row>
    <row r="63" spans="1:25" x14ac:dyDescent="0.15">
      <c r="A63" s="23">
        <f>SUM(D46)</f>
        <v>0</v>
      </c>
      <c r="B63" s="28" t="s">
        <v>62</v>
      </c>
      <c r="C63" s="30">
        <f>SUM(C53:C56)</f>
        <v>60</v>
      </c>
      <c r="D63" s="30">
        <f t="shared" ref="D63:X63" si="7">SUM(D53:D56)</f>
        <v>20</v>
      </c>
      <c r="E63" s="30">
        <f t="shared" si="7"/>
        <v>0</v>
      </c>
      <c r="F63" s="30">
        <f t="shared" si="7"/>
        <v>0</v>
      </c>
      <c r="G63" s="30">
        <f t="shared" si="7"/>
        <v>0</v>
      </c>
      <c r="H63" s="30">
        <f t="shared" si="7"/>
        <v>50</v>
      </c>
      <c r="I63" s="30">
        <f t="shared" si="7"/>
        <v>30</v>
      </c>
      <c r="J63" s="30">
        <f t="shared" si="7"/>
        <v>40</v>
      </c>
      <c r="K63" s="30">
        <f t="shared" si="7"/>
        <v>0.25</v>
      </c>
      <c r="L63" s="30">
        <f t="shared" si="7"/>
        <v>0</v>
      </c>
      <c r="M63" s="30">
        <f t="shared" si="7"/>
        <v>3</v>
      </c>
      <c r="N63" s="30">
        <f t="shared" si="7"/>
        <v>0</v>
      </c>
      <c r="O63" s="30">
        <f t="shared" si="7"/>
        <v>0</v>
      </c>
      <c r="P63" s="30">
        <f t="shared" si="7"/>
        <v>1</v>
      </c>
      <c r="Q63" s="30">
        <f t="shared" si="7"/>
        <v>1</v>
      </c>
      <c r="R63" s="30">
        <f t="shared" si="7"/>
        <v>10</v>
      </c>
      <c r="S63" s="30">
        <f t="shared" si="7"/>
        <v>0</v>
      </c>
      <c r="T63" s="30">
        <f t="shared" si="7"/>
        <v>0</v>
      </c>
      <c r="U63" s="30">
        <f t="shared" si="7"/>
        <v>0</v>
      </c>
      <c r="V63" s="30">
        <f t="shared" si="7"/>
        <v>0</v>
      </c>
      <c r="W63" s="30">
        <f t="shared" si="7"/>
        <v>0</v>
      </c>
      <c r="X63" s="30">
        <f t="shared" si="7"/>
        <v>0</v>
      </c>
      <c r="Y63" s="7"/>
    </row>
    <row r="64" spans="1:25" ht="11.25" thickBot="1" x14ac:dyDescent="0.2">
      <c r="A64" s="32"/>
      <c r="B64" s="33" t="s">
        <v>63</v>
      </c>
      <c r="C64" s="34">
        <f>SUM(A63*C63)/1000</f>
        <v>0</v>
      </c>
      <c r="D64" s="34">
        <f>+(A63*D63)/1000</f>
        <v>0</v>
      </c>
      <c r="E64" s="34">
        <f>+(A63*E63)/1000</f>
        <v>0</v>
      </c>
      <c r="F64" s="34">
        <f>+(A63*F63)/1000</f>
        <v>0</v>
      </c>
      <c r="G64" s="34">
        <f>+(A63*G63)/1000</f>
        <v>0</v>
      </c>
      <c r="H64" s="34">
        <f>+(A63*H63)/1000</f>
        <v>0</v>
      </c>
      <c r="I64" s="34">
        <f>+(A63*I63)/1000</f>
        <v>0</v>
      </c>
      <c r="J64" s="34">
        <f>+(A63*J63)/1000</f>
        <v>0</v>
      </c>
      <c r="K64" s="34">
        <f>+(A63*K63)</f>
        <v>0</v>
      </c>
      <c r="L64" s="34">
        <f>+(A63*L63)/1000</f>
        <v>0</v>
      </c>
      <c r="M64" s="34">
        <f>+(A63*M63)/1000</f>
        <v>0</v>
      </c>
      <c r="N64" s="34">
        <f>+(A63*N63)/1000</f>
        <v>0</v>
      </c>
      <c r="O64" s="34">
        <f>+(A63*O63)/1000</f>
        <v>0</v>
      </c>
      <c r="P64" s="34">
        <f>+(A63*P63)/1000</f>
        <v>0</v>
      </c>
      <c r="Q64" s="34">
        <f>+(A63*Q63)/1000</f>
        <v>0</v>
      </c>
      <c r="R64" s="34">
        <f>+(A63*R63)/1000</f>
        <v>0</v>
      </c>
      <c r="S64" s="34">
        <f>+(A63*S63)/1000</f>
        <v>0</v>
      </c>
      <c r="T64" s="34">
        <f>+(A63*T63)/1000</f>
        <v>0</v>
      </c>
      <c r="U64" s="34">
        <f>+(A63*U63)/1000</f>
        <v>0</v>
      </c>
      <c r="V64" s="35">
        <f>+(A63*V63)/1000</f>
        <v>0</v>
      </c>
      <c r="W64" s="35">
        <f>+(A63*W63)/1000</f>
        <v>0</v>
      </c>
      <c r="X64" s="35">
        <f>+(A63*X63)/1000</f>
        <v>0</v>
      </c>
      <c r="Y64" s="7"/>
    </row>
    <row r="65" spans="1:25" x14ac:dyDescent="0.15">
      <c r="A65" s="82" t="s">
        <v>42</v>
      </c>
      <c r="B65" s="83"/>
      <c r="C65" s="36">
        <f>+C64+C62</f>
        <v>0</v>
      </c>
      <c r="D65" s="36">
        <f t="shared" ref="D65:X65" si="8">+D64+D62</f>
        <v>0</v>
      </c>
      <c r="E65" s="36">
        <f t="shared" si="8"/>
        <v>0</v>
      </c>
      <c r="F65" s="36">
        <f t="shared" si="8"/>
        <v>0</v>
      </c>
      <c r="G65" s="36">
        <f t="shared" si="8"/>
        <v>0</v>
      </c>
      <c r="H65" s="36">
        <f t="shared" si="8"/>
        <v>0</v>
      </c>
      <c r="I65" s="36">
        <f t="shared" si="8"/>
        <v>0</v>
      </c>
      <c r="J65" s="36">
        <f t="shared" si="8"/>
        <v>0</v>
      </c>
      <c r="K65" s="36">
        <f t="shared" si="8"/>
        <v>0</v>
      </c>
      <c r="L65" s="36">
        <f t="shared" si="8"/>
        <v>0</v>
      </c>
      <c r="M65" s="36">
        <f t="shared" si="8"/>
        <v>0</v>
      </c>
      <c r="N65" s="36">
        <f t="shared" si="8"/>
        <v>0</v>
      </c>
      <c r="O65" s="36">
        <f t="shared" si="8"/>
        <v>0</v>
      </c>
      <c r="P65" s="36">
        <f t="shared" si="8"/>
        <v>0</v>
      </c>
      <c r="Q65" s="36">
        <f t="shared" si="8"/>
        <v>0</v>
      </c>
      <c r="R65" s="36">
        <f t="shared" si="8"/>
        <v>0</v>
      </c>
      <c r="S65" s="36">
        <f t="shared" si="8"/>
        <v>0</v>
      </c>
      <c r="T65" s="36">
        <f t="shared" si="8"/>
        <v>0</v>
      </c>
      <c r="U65" s="36">
        <f t="shared" si="8"/>
        <v>0</v>
      </c>
      <c r="V65" s="37">
        <f t="shared" si="8"/>
        <v>0</v>
      </c>
      <c r="W65" s="37">
        <f t="shared" si="8"/>
        <v>0</v>
      </c>
      <c r="X65" s="37">
        <f t="shared" si="8"/>
        <v>0</v>
      </c>
      <c r="Y65" s="7"/>
    </row>
    <row r="66" spans="1:25" x14ac:dyDescent="0.15">
      <c r="A66" s="75" t="s">
        <v>43</v>
      </c>
      <c r="B66" s="77"/>
      <c r="C66" s="38">
        <v>264</v>
      </c>
      <c r="D66" s="38">
        <v>578</v>
      </c>
      <c r="E66" s="38">
        <v>1748</v>
      </c>
      <c r="F66" s="38">
        <v>2352</v>
      </c>
      <c r="G66" s="38">
        <v>53</v>
      </c>
      <c r="H66" s="38">
        <v>604</v>
      </c>
      <c r="I66" s="38">
        <v>1191</v>
      </c>
      <c r="J66" s="38">
        <v>137</v>
      </c>
      <c r="K66" s="38">
        <v>138</v>
      </c>
      <c r="L66" s="38">
        <v>787</v>
      </c>
      <c r="M66" s="38">
        <v>153</v>
      </c>
      <c r="N66" s="38">
        <v>338</v>
      </c>
      <c r="O66" s="38">
        <v>147</v>
      </c>
      <c r="P66" s="38">
        <v>988</v>
      </c>
      <c r="Q66" s="38">
        <v>198</v>
      </c>
      <c r="R66" s="38">
        <v>348</v>
      </c>
      <c r="S66" s="38"/>
      <c r="T66" s="38"/>
      <c r="U66" s="38"/>
      <c r="V66" s="39"/>
      <c r="W66" s="39"/>
      <c r="X66" s="39"/>
      <c r="Y66" s="7"/>
    </row>
    <row r="67" spans="1:25" x14ac:dyDescent="0.15">
      <c r="A67" s="40">
        <f>SUM(A61)</f>
        <v>0</v>
      </c>
      <c r="B67" s="41" t="s">
        <v>44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40">
        <f>SUM(A63)</f>
        <v>0</v>
      </c>
      <c r="B68" s="41" t="s">
        <v>44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6" t="s">
        <v>45</v>
      </c>
      <c r="B69" s="67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4" t="s">
        <v>46</v>
      </c>
      <c r="B72" s="84"/>
      <c r="C72" s="50"/>
      <c r="H72" s="84" t="s">
        <v>47</v>
      </c>
      <c r="I72" s="84"/>
      <c r="J72" s="84"/>
      <c r="K72" s="84"/>
      <c r="P72" s="84" t="s">
        <v>48</v>
      </c>
      <c r="Q72" s="84"/>
      <c r="R72" s="84"/>
      <c r="S72" s="84"/>
    </row>
  </sheetData>
  <mergeCells count="30"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  <mergeCell ref="A28:B28"/>
    <mergeCell ref="H28:K28"/>
    <mergeCell ref="P28:S28"/>
    <mergeCell ref="B45:J45"/>
    <mergeCell ref="M45:Q45"/>
    <mergeCell ref="R45:V45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7" workbookViewId="0">
      <selection activeCell="C2" sqref="C2:D2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L1" s="2"/>
      <c r="M1" s="69" t="s">
        <v>1</v>
      </c>
      <c r="N1" s="69"/>
      <c r="O1" s="69"/>
      <c r="P1" s="69"/>
      <c r="Q1" s="69"/>
      <c r="R1" s="69" t="s">
        <v>2</v>
      </c>
      <c r="S1" s="69"/>
      <c r="T1" s="69"/>
      <c r="U1" s="69"/>
      <c r="V1" s="69"/>
    </row>
    <row r="2" spans="1:25" x14ac:dyDescent="0.15">
      <c r="B2" s="3" t="s">
        <v>3</v>
      </c>
      <c r="C2" s="4"/>
      <c r="D2" s="4"/>
      <c r="E2" s="5"/>
      <c r="F2" s="5"/>
      <c r="G2" s="5"/>
      <c r="H2" s="5"/>
      <c r="I2" s="5"/>
      <c r="J2" s="5"/>
      <c r="P2" s="70" t="s">
        <v>143</v>
      </c>
      <c r="Q2" s="70"/>
      <c r="R2" s="70"/>
      <c r="S2" s="70"/>
      <c r="T2" s="5"/>
      <c r="U2" s="5"/>
      <c r="V2" s="5"/>
    </row>
    <row r="3" spans="1:25" x14ac:dyDescent="0.15">
      <c r="A3" s="71"/>
      <c r="B3" s="72"/>
      <c r="C3" s="75" t="s">
        <v>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6"/>
      <c r="X3" s="6"/>
      <c r="Y3" s="7"/>
    </row>
    <row r="4" spans="1:25" ht="55.5" thickBot="1" x14ac:dyDescent="0.2">
      <c r="A4" s="73"/>
      <c r="B4" s="74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70</v>
      </c>
      <c r="I4" s="11" t="s">
        <v>11</v>
      </c>
      <c r="J4" s="10" t="s">
        <v>102</v>
      </c>
      <c r="K4" s="10" t="s">
        <v>16</v>
      </c>
      <c r="L4" s="10" t="s">
        <v>86</v>
      </c>
      <c r="M4" s="10" t="s">
        <v>103</v>
      </c>
      <c r="N4" s="11" t="s">
        <v>17</v>
      </c>
      <c r="O4" s="10" t="s">
        <v>23</v>
      </c>
      <c r="P4" s="10" t="s">
        <v>104</v>
      </c>
      <c r="Q4" s="10" t="s">
        <v>18</v>
      </c>
      <c r="R4" s="10" t="s">
        <v>50</v>
      </c>
      <c r="S4" s="10" t="s">
        <v>21</v>
      </c>
      <c r="T4" s="10" t="s">
        <v>55</v>
      </c>
      <c r="U4" s="11" t="s">
        <v>22</v>
      </c>
      <c r="V4" s="12" t="s">
        <v>13</v>
      </c>
      <c r="W4" s="9"/>
      <c r="X4" s="9"/>
      <c r="Y4" s="7"/>
    </row>
    <row r="5" spans="1:25" x14ac:dyDescent="0.15">
      <c r="A5" s="78" t="s">
        <v>27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79"/>
      <c r="B6" s="16" t="s">
        <v>105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79"/>
      <c r="B7" s="16" t="s">
        <v>106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>
        <v>50</v>
      </c>
      <c r="W7" s="18"/>
      <c r="X7" s="18"/>
      <c r="Y7" s="7"/>
    </row>
    <row r="8" spans="1:25" ht="11.25" thickBot="1" x14ac:dyDescent="0.2">
      <c r="A8" s="80"/>
      <c r="B8" s="19" t="s">
        <v>35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78" t="s">
        <v>32</v>
      </c>
      <c r="B9" s="13" t="s">
        <v>107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79"/>
      <c r="B10" s="22" t="s">
        <v>108</v>
      </c>
      <c r="C10" s="17"/>
      <c r="D10" s="17"/>
      <c r="E10" s="17">
        <v>7</v>
      </c>
      <c r="F10" s="17"/>
      <c r="G10" s="17"/>
      <c r="H10" s="17"/>
      <c r="I10" s="17">
        <v>10</v>
      </c>
      <c r="J10" s="17"/>
      <c r="K10" s="17">
        <v>45</v>
      </c>
      <c r="L10" s="17">
        <v>20</v>
      </c>
      <c r="M10" s="17">
        <v>25</v>
      </c>
      <c r="N10" s="17">
        <v>5</v>
      </c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79"/>
      <c r="B11" s="22" t="s">
        <v>109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8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78" t="s">
        <v>36</v>
      </c>
      <c r="B13" s="13" t="s">
        <v>110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79"/>
      <c r="B14" s="16" t="s">
        <v>111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79"/>
      <c r="B15" s="16" t="s">
        <v>112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25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81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0</v>
      </c>
      <c r="B17" s="24" t="s">
        <v>38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40</v>
      </c>
      <c r="J17" s="25">
        <f t="shared" si="0"/>
        <v>30</v>
      </c>
      <c r="K17" s="25">
        <f t="shared" si="0"/>
        <v>45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50</v>
      </c>
      <c r="W17" s="25">
        <f t="shared" si="0"/>
        <v>0</v>
      </c>
      <c r="X17" s="25">
        <f t="shared" si="0"/>
        <v>0</v>
      </c>
      <c r="Y17" s="7"/>
    </row>
    <row r="18" spans="1:25" x14ac:dyDescent="0.15">
      <c r="A18" s="27"/>
      <c r="B18" s="28" t="s">
        <v>39</v>
      </c>
      <c r="C18" s="29">
        <f>SUM(A17*C17)/1000</f>
        <v>0</v>
      </c>
      <c r="D18" s="29">
        <f>+(A17*D17)/1000</f>
        <v>0</v>
      </c>
      <c r="E18" s="29">
        <f>+(A17*E17)/1000</f>
        <v>0</v>
      </c>
      <c r="F18" s="29">
        <f>+(A17*F17)/1000</f>
        <v>0</v>
      </c>
      <c r="G18" s="29">
        <f>+(A17*G17)/1000</f>
        <v>0</v>
      </c>
      <c r="H18" s="29">
        <f>+(A17*H17)/1000</f>
        <v>0</v>
      </c>
      <c r="I18" s="29">
        <f>+(A17*I17)/1000</f>
        <v>0</v>
      </c>
      <c r="J18" s="29">
        <f>+(A17*J17)/1000</f>
        <v>0</v>
      </c>
      <c r="K18" s="29">
        <f>+(A17*K17)/1000</f>
        <v>0</v>
      </c>
      <c r="L18" s="29">
        <f>+(A17*L17)/1000</f>
        <v>0</v>
      </c>
      <c r="M18" s="29">
        <f>+(A17*M17)/1000</f>
        <v>0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0</v>
      </c>
      <c r="B19" s="28" t="s">
        <v>40</v>
      </c>
      <c r="C19" s="30">
        <f>SUM(C13:C16)</f>
        <v>40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30">
        <f t="shared" si="1"/>
        <v>25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25" ht="11.25" thickBot="1" x14ac:dyDescent="0.2">
      <c r="A20" s="32"/>
      <c r="B20" s="33" t="s">
        <v>41</v>
      </c>
      <c r="C20" s="34">
        <f>SUM(A19*C19)/1000</f>
        <v>0</v>
      </c>
      <c r="D20" s="34">
        <f>+(A19*D19)/1000</f>
        <v>0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82" t="s">
        <v>42</v>
      </c>
      <c r="B21" s="83"/>
      <c r="C21" s="36">
        <f>+C20+C18</f>
        <v>0</v>
      </c>
      <c r="D21" s="36">
        <f t="shared" ref="D21:X21" si="2">+D20+D18</f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  <c r="L21" s="36">
        <f t="shared" si="2"/>
        <v>0</v>
      </c>
      <c r="M21" s="36">
        <f t="shared" si="2"/>
        <v>0</v>
      </c>
      <c r="N21" s="36">
        <f t="shared" si="2"/>
        <v>0</v>
      </c>
      <c r="O21" s="36">
        <f t="shared" si="2"/>
        <v>0</v>
      </c>
      <c r="P21" s="36">
        <f t="shared" si="2"/>
        <v>0</v>
      </c>
      <c r="Q21" s="36">
        <f t="shared" si="2"/>
        <v>0</v>
      </c>
      <c r="R21" s="36">
        <f t="shared" si="2"/>
        <v>0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75" t="s">
        <v>43</v>
      </c>
      <c r="B22" s="77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414</v>
      </c>
      <c r="I22" s="38">
        <v>137</v>
      </c>
      <c r="J22" s="38">
        <v>94</v>
      </c>
      <c r="K22" s="38">
        <v>2373</v>
      </c>
      <c r="L22" s="38">
        <v>268</v>
      </c>
      <c r="M22" s="38">
        <v>132</v>
      </c>
      <c r="N22" s="38">
        <v>198</v>
      </c>
      <c r="O22" s="38">
        <v>348</v>
      </c>
      <c r="P22" s="38">
        <v>53</v>
      </c>
      <c r="Q22" s="38">
        <v>209</v>
      </c>
      <c r="R22" s="38">
        <v>862</v>
      </c>
      <c r="S22" s="38">
        <v>762</v>
      </c>
      <c r="T22" s="38">
        <v>526</v>
      </c>
      <c r="U22" s="38">
        <v>153</v>
      </c>
      <c r="V22" s="38">
        <v>250</v>
      </c>
      <c r="W22" s="39"/>
      <c r="X22" s="39"/>
      <c r="Y22" s="7"/>
    </row>
    <row r="23" spans="1:25" x14ac:dyDescent="0.15">
      <c r="A23" s="40">
        <f>SUM(A17)</f>
        <v>0</v>
      </c>
      <c r="B23" s="41" t="s">
        <v>44</v>
      </c>
      <c r="C23" s="42">
        <f>SUM(C18*C22)</f>
        <v>0</v>
      </c>
      <c r="D23" s="42">
        <f t="shared" ref="D23:X23" si="3">SUM(D18*D22)</f>
        <v>0</v>
      </c>
      <c r="E23" s="42">
        <f t="shared" si="3"/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40">
        <f>SUM(A19)</f>
        <v>0</v>
      </c>
      <c r="B24" s="41" t="s">
        <v>44</v>
      </c>
      <c r="C24" s="42">
        <f>SUM(C20*C22)</f>
        <v>0</v>
      </c>
      <c r="D24" s="42">
        <f t="shared" ref="D24:X24" si="4">SUM(D20*D22)</f>
        <v>0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6" t="s">
        <v>45</v>
      </c>
      <c r="B25" s="67"/>
      <c r="C25" s="44">
        <f>SUM(C23:C24)</f>
        <v>0</v>
      </c>
      <c r="D25" s="44">
        <f t="shared" ref="D25:X25" si="5">SUM(D23:D24)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4" t="s">
        <v>46</v>
      </c>
      <c r="B28" s="84"/>
      <c r="C28" s="50"/>
      <c r="H28" s="84" t="s">
        <v>47</v>
      </c>
      <c r="I28" s="84"/>
      <c r="J28" s="84"/>
      <c r="K28" s="84"/>
      <c r="P28" s="84" t="s">
        <v>48</v>
      </c>
      <c r="Q28" s="84"/>
      <c r="R28" s="84"/>
      <c r="S28" s="84"/>
    </row>
    <row r="29" spans="1:25" x14ac:dyDescent="0.15">
      <c r="A29" s="65"/>
      <c r="B29" s="65"/>
      <c r="C29" s="50"/>
      <c r="H29" s="65"/>
      <c r="I29" s="65"/>
      <c r="J29" s="65"/>
      <c r="K29" s="65"/>
      <c r="P29" s="65"/>
      <c r="Q29" s="65"/>
      <c r="R29" s="65"/>
      <c r="S29" s="65"/>
    </row>
    <row r="30" spans="1:25" x14ac:dyDescent="0.15">
      <c r="A30" s="65"/>
      <c r="B30" s="65"/>
      <c r="C30" s="50"/>
      <c r="H30" s="65"/>
      <c r="I30" s="65"/>
      <c r="J30" s="65"/>
      <c r="K30" s="65"/>
      <c r="P30" s="65"/>
      <c r="Q30" s="65"/>
      <c r="R30" s="65"/>
      <c r="S30" s="65"/>
    </row>
    <row r="31" spans="1:25" x14ac:dyDescent="0.15">
      <c r="A31" s="65"/>
      <c r="B31" s="65"/>
      <c r="C31" s="50"/>
      <c r="H31" s="65"/>
      <c r="I31" s="65"/>
      <c r="J31" s="65"/>
      <c r="K31" s="65"/>
      <c r="P31" s="65"/>
      <c r="Q31" s="65"/>
      <c r="R31" s="65"/>
      <c r="S31" s="65"/>
    </row>
    <row r="32" spans="1:25" x14ac:dyDescent="0.15">
      <c r="A32" s="65"/>
      <c r="B32" s="65"/>
      <c r="C32" s="50"/>
      <c r="H32" s="65"/>
      <c r="I32" s="65"/>
      <c r="J32" s="65"/>
      <c r="K32" s="65"/>
      <c r="P32" s="65"/>
      <c r="Q32" s="65"/>
      <c r="R32" s="65"/>
      <c r="S32" s="65"/>
    </row>
    <row r="33" spans="1:19" x14ac:dyDescent="0.15">
      <c r="A33" s="65"/>
      <c r="B33" s="65"/>
      <c r="C33" s="50"/>
      <c r="H33" s="65"/>
      <c r="I33" s="65"/>
      <c r="J33" s="65"/>
      <c r="K33" s="65"/>
      <c r="P33" s="65"/>
      <c r="Q33" s="65"/>
      <c r="R33" s="65"/>
      <c r="S33" s="65"/>
    </row>
    <row r="34" spans="1:19" x14ac:dyDescent="0.15">
      <c r="A34" s="65"/>
      <c r="B34" s="65"/>
      <c r="C34" s="50"/>
      <c r="H34" s="65"/>
      <c r="I34" s="65"/>
      <c r="J34" s="65"/>
      <c r="K34" s="65"/>
      <c r="P34" s="65"/>
      <c r="Q34" s="65"/>
      <c r="R34" s="65"/>
      <c r="S34" s="65"/>
    </row>
    <row r="35" spans="1:19" x14ac:dyDescent="0.15">
      <c r="A35" s="65"/>
      <c r="B35" s="65"/>
      <c r="C35" s="50"/>
      <c r="H35" s="65"/>
      <c r="I35" s="65"/>
      <c r="J35" s="65"/>
      <c r="K35" s="65"/>
      <c r="P35" s="65"/>
      <c r="Q35" s="65"/>
      <c r="R35" s="65"/>
      <c r="S35" s="65"/>
    </row>
    <row r="36" spans="1:19" x14ac:dyDescent="0.15">
      <c r="A36" s="65"/>
      <c r="B36" s="65"/>
      <c r="C36" s="50"/>
      <c r="H36" s="65"/>
      <c r="I36" s="65"/>
      <c r="J36" s="65"/>
      <c r="K36" s="65"/>
      <c r="P36" s="65"/>
      <c r="Q36" s="65"/>
      <c r="R36" s="65"/>
      <c r="S36" s="65"/>
    </row>
    <row r="37" spans="1:19" x14ac:dyDescent="0.15">
      <c r="A37" s="65"/>
      <c r="B37" s="65"/>
      <c r="C37" s="50"/>
      <c r="H37" s="65"/>
      <c r="I37" s="65"/>
      <c r="J37" s="65"/>
      <c r="K37" s="65"/>
      <c r="P37" s="65"/>
      <c r="Q37" s="65"/>
      <c r="R37" s="65"/>
      <c r="S37" s="65"/>
    </row>
    <row r="38" spans="1:19" x14ac:dyDescent="0.15">
      <c r="A38" s="65"/>
      <c r="B38" s="65"/>
      <c r="C38" s="50"/>
      <c r="H38" s="65"/>
      <c r="I38" s="65"/>
      <c r="J38" s="65"/>
      <c r="K38" s="65"/>
      <c r="P38" s="65"/>
      <c r="Q38" s="65"/>
      <c r="R38" s="65"/>
      <c r="S38" s="65"/>
    </row>
    <row r="39" spans="1:19" x14ac:dyDescent="0.15">
      <c r="A39" s="65"/>
      <c r="B39" s="65"/>
      <c r="C39" s="50"/>
      <c r="H39" s="65"/>
      <c r="I39" s="65"/>
      <c r="J39" s="65"/>
      <c r="K39" s="65"/>
      <c r="P39" s="65"/>
      <c r="Q39" s="65"/>
      <c r="R39" s="65"/>
      <c r="S39" s="65"/>
    </row>
    <row r="40" spans="1:19" x14ac:dyDescent="0.15">
      <c r="A40" s="65"/>
      <c r="B40" s="65"/>
      <c r="C40" s="50"/>
      <c r="H40" s="65"/>
      <c r="I40" s="65"/>
      <c r="J40" s="65"/>
      <c r="K40" s="65"/>
      <c r="P40" s="65"/>
      <c r="Q40" s="65"/>
      <c r="R40" s="65"/>
      <c r="S40" s="65"/>
    </row>
    <row r="41" spans="1:19" x14ac:dyDescent="0.15">
      <c r="A41" s="65"/>
      <c r="B41" s="65"/>
      <c r="C41" s="50"/>
      <c r="H41" s="65"/>
      <c r="I41" s="65"/>
      <c r="J41" s="65"/>
      <c r="K41" s="65"/>
      <c r="P41" s="65"/>
      <c r="Q41" s="65"/>
      <c r="R41" s="65"/>
      <c r="S41" s="65"/>
    </row>
    <row r="42" spans="1:19" x14ac:dyDescent="0.15">
      <c r="A42" s="65"/>
      <c r="B42" s="65"/>
      <c r="C42" s="50"/>
      <c r="H42" s="65"/>
      <c r="I42" s="65"/>
      <c r="J42" s="65"/>
      <c r="K42" s="65"/>
      <c r="P42" s="65"/>
      <c r="Q42" s="65"/>
      <c r="R42" s="65"/>
      <c r="S42" s="65"/>
    </row>
    <row r="43" spans="1:19" x14ac:dyDescent="0.15">
      <c r="A43" s="65"/>
      <c r="B43" s="65"/>
      <c r="C43" s="50"/>
      <c r="H43" s="65"/>
      <c r="I43" s="65"/>
      <c r="J43" s="65"/>
      <c r="K43" s="65"/>
      <c r="P43" s="65"/>
      <c r="Q43" s="65"/>
      <c r="R43" s="65"/>
      <c r="S43" s="65"/>
    </row>
    <row r="44" spans="1:19" x14ac:dyDescent="0.15">
      <c r="A44" s="65"/>
      <c r="B44" s="65"/>
      <c r="C44" s="50"/>
      <c r="H44" s="65"/>
      <c r="I44" s="65"/>
      <c r="J44" s="65"/>
      <c r="K44" s="65"/>
      <c r="P44" s="65"/>
      <c r="Q44" s="65"/>
      <c r="R44" s="65"/>
      <c r="S44" s="65"/>
    </row>
    <row r="45" spans="1:19" x14ac:dyDescent="0.15">
      <c r="A45" s="65"/>
      <c r="B45" s="65"/>
      <c r="C45" s="50"/>
      <c r="H45" s="65"/>
      <c r="I45" s="65"/>
      <c r="J45" s="65"/>
      <c r="K45" s="65"/>
      <c r="P45" s="65"/>
      <c r="Q45" s="65"/>
      <c r="R45" s="65"/>
      <c r="S45" s="65"/>
    </row>
    <row r="46" spans="1:19" x14ac:dyDescent="0.15">
      <c r="A46" s="65"/>
      <c r="B46" s="65"/>
      <c r="C46" s="50"/>
      <c r="H46" s="65"/>
      <c r="I46" s="65"/>
      <c r="J46" s="65"/>
      <c r="K46" s="65"/>
      <c r="P46" s="65"/>
      <c r="Q46" s="65"/>
      <c r="R46" s="65"/>
      <c r="S46" s="65"/>
    </row>
    <row r="49" spans="1:26" x14ac:dyDescent="0.15">
      <c r="B49" s="68" t="s">
        <v>0</v>
      </c>
      <c r="C49" s="68"/>
      <c r="D49" s="68"/>
      <c r="E49" s="68"/>
      <c r="F49" s="68"/>
      <c r="G49" s="68"/>
      <c r="H49" s="68"/>
      <c r="I49" s="68"/>
      <c r="J49" s="68"/>
      <c r="L49" s="2"/>
      <c r="M49" s="69" t="s">
        <v>1</v>
      </c>
      <c r="N49" s="69"/>
      <c r="O49" s="69"/>
      <c r="P49" s="69"/>
      <c r="Q49" s="69"/>
      <c r="R49" s="69" t="s">
        <v>49</v>
      </c>
      <c r="S49" s="69"/>
      <c r="T49" s="69"/>
      <c r="U49" s="69"/>
      <c r="V49" s="69"/>
    </row>
    <row r="50" spans="1:26" x14ac:dyDescent="0.15">
      <c r="B50" s="3" t="s">
        <v>3</v>
      </c>
      <c r="C50" s="4"/>
      <c r="D50" s="4"/>
      <c r="E50" s="5"/>
      <c r="F50" s="5"/>
      <c r="G50" s="5"/>
      <c r="H50" s="5"/>
      <c r="I50" s="5"/>
      <c r="J50" s="5"/>
      <c r="O50" s="1" t="s">
        <v>143</v>
      </c>
      <c r="P50" s="70"/>
      <c r="Q50" s="70"/>
      <c r="R50" s="70"/>
      <c r="S50" s="70"/>
      <c r="T50" s="5"/>
      <c r="U50" s="5"/>
      <c r="V50" s="5"/>
    </row>
    <row r="51" spans="1:26" x14ac:dyDescent="0.15">
      <c r="A51" s="71"/>
      <c r="B51" s="72"/>
      <c r="C51" s="75" t="s">
        <v>4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7"/>
      <c r="W51" s="6"/>
      <c r="X51" s="6"/>
      <c r="Y51" s="7"/>
    </row>
    <row r="52" spans="1:26" ht="55.5" thickBot="1" x14ac:dyDescent="0.2">
      <c r="A52" s="73"/>
      <c r="B52" s="74"/>
      <c r="C52" s="8" t="s">
        <v>5</v>
      </c>
      <c r="D52" s="10" t="s">
        <v>6</v>
      </c>
      <c r="E52" s="10" t="s">
        <v>8</v>
      </c>
      <c r="F52" s="10" t="s">
        <v>10</v>
      </c>
      <c r="G52" s="10" t="s">
        <v>77</v>
      </c>
      <c r="H52" s="10" t="s">
        <v>18</v>
      </c>
      <c r="I52" s="10" t="s">
        <v>51</v>
      </c>
      <c r="J52" s="10" t="s">
        <v>11</v>
      </c>
      <c r="K52" s="10" t="s">
        <v>113</v>
      </c>
      <c r="L52" s="10" t="s">
        <v>114</v>
      </c>
      <c r="M52" s="10" t="s">
        <v>14</v>
      </c>
      <c r="N52" s="10" t="s">
        <v>55</v>
      </c>
      <c r="O52" s="10" t="s">
        <v>22</v>
      </c>
      <c r="P52" s="10" t="s">
        <v>87</v>
      </c>
      <c r="Q52" s="10" t="s">
        <v>23</v>
      </c>
      <c r="R52" s="10" t="s">
        <v>115</v>
      </c>
      <c r="S52" s="10" t="s">
        <v>116</v>
      </c>
      <c r="T52" s="10"/>
      <c r="U52" s="10"/>
      <c r="V52" s="9"/>
      <c r="W52" s="9"/>
      <c r="X52" s="9"/>
      <c r="Y52" s="7"/>
    </row>
    <row r="53" spans="1:26" x14ac:dyDescent="0.15">
      <c r="A53" s="78" t="s">
        <v>27</v>
      </c>
      <c r="B53" s="13" t="s">
        <v>117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>
        <v>60</v>
      </c>
      <c r="O53" s="14"/>
      <c r="P53" s="14"/>
      <c r="Q53" s="14"/>
      <c r="R53" s="14"/>
      <c r="S53" s="14"/>
      <c r="T53" s="14"/>
      <c r="U53" s="14"/>
      <c r="V53" s="15"/>
      <c r="W53" s="15"/>
      <c r="X53" s="15"/>
      <c r="Y53" s="7"/>
    </row>
    <row r="54" spans="1:26" x14ac:dyDescent="0.15">
      <c r="A54" s="79"/>
      <c r="B54" s="16" t="s">
        <v>118</v>
      </c>
      <c r="C54" s="17"/>
      <c r="D54" s="17">
        <v>5</v>
      </c>
      <c r="E54" s="17"/>
      <c r="F54" s="17">
        <v>18</v>
      </c>
      <c r="G54" s="17">
        <f>1/8</f>
        <v>0.125</v>
      </c>
      <c r="H54" s="17">
        <v>30</v>
      </c>
      <c r="I54" s="17"/>
      <c r="J54" s="17"/>
      <c r="K54" s="17"/>
      <c r="L54" s="17"/>
      <c r="M54" s="17"/>
      <c r="N54" s="17"/>
      <c r="O54" s="17"/>
      <c r="P54" s="17"/>
      <c r="Q54" s="17">
        <v>25</v>
      </c>
      <c r="R54" s="17"/>
      <c r="S54" s="17"/>
      <c r="T54" s="17"/>
      <c r="U54" s="17"/>
      <c r="V54" s="18"/>
      <c r="W54" s="18"/>
      <c r="X54" s="18"/>
      <c r="Y54" s="7"/>
    </row>
    <row r="55" spans="1:26" x14ac:dyDescent="0.15">
      <c r="A55" s="79"/>
      <c r="B55" s="16" t="s">
        <v>119</v>
      </c>
      <c r="C55" s="17"/>
      <c r="D55" s="17"/>
      <c r="E55" s="17">
        <v>12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7"/>
    </row>
    <row r="56" spans="1:26" ht="11.25" thickBot="1" x14ac:dyDescent="0.2">
      <c r="A56" s="80"/>
      <c r="B56" s="19" t="s">
        <v>35</v>
      </c>
      <c r="C56" s="20">
        <v>50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7"/>
    </row>
    <row r="57" spans="1:26" x14ac:dyDescent="0.15">
      <c r="A57" s="78" t="s">
        <v>32</v>
      </c>
      <c r="B57" s="13" t="s">
        <v>120</v>
      </c>
      <c r="C57" s="14"/>
      <c r="D57" s="14">
        <v>5</v>
      </c>
      <c r="E57" s="14"/>
      <c r="F57" s="14"/>
      <c r="G57" s="14"/>
      <c r="H57" s="14"/>
      <c r="I57" s="14"/>
      <c r="J57" s="14"/>
      <c r="K57" s="14">
        <v>80</v>
      </c>
      <c r="L57" s="14"/>
      <c r="M57" s="14"/>
      <c r="N57" s="14"/>
      <c r="O57" s="14">
        <v>3</v>
      </c>
      <c r="P57" s="14">
        <f>1/15</f>
        <v>6.6666666666666666E-2</v>
      </c>
      <c r="Q57" s="14"/>
      <c r="R57" s="14">
        <f>1/15</f>
        <v>6.6666666666666666E-2</v>
      </c>
      <c r="S57" s="14">
        <v>1</v>
      </c>
      <c r="T57" s="14"/>
      <c r="U57" s="14"/>
      <c r="V57" s="15"/>
      <c r="W57" s="15"/>
      <c r="X57" s="15"/>
      <c r="Y57" s="7"/>
    </row>
    <row r="58" spans="1:26" x14ac:dyDescent="0.15">
      <c r="A58" s="79"/>
      <c r="B58" s="16" t="s">
        <v>121</v>
      </c>
      <c r="C58" s="17"/>
      <c r="D58" s="17">
        <v>15</v>
      </c>
      <c r="E58" s="17"/>
      <c r="F58" s="17"/>
      <c r="G58" s="17"/>
      <c r="H58" s="17"/>
      <c r="I58" s="17"/>
      <c r="J58" s="17"/>
      <c r="K58" s="17"/>
      <c r="L58" s="17">
        <v>30</v>
      </c>
      <c r="M58" s="17">
        <v>30</v>
      </c>
      <c r="N58" s="17"/>
      <c r="O58" s="17">
        <v>3</v>
      </c>
      <c r="P58" s="17"/>
      <c r="Q58" s="17"/>
      <c r="R58" s="17"/>
      <c r="S58" s="17"/>
      <c r="T58" s="17"/>
      <c r="U58" s="17"/>
      <c r="V58" s="18"/>
      <c r="W58" s="18"/>
      <c r="X58" s="18"/>
      <c r="Y58" s="7"/>
    </row>
    <row r="59" spans="1:26" x14ac:dyDescent="0.15">
      <c r="A59" s="79"/>
      <c r="B59" s="16" t="s">
        <v>122</v>
      </c>
      <c r="C59" s="17">
        <v>60</v>
      </c>
      <c r="D59" s="17"/>
      <c r="E59" s="17">
        <v>15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  <c r="W59" s="18"/>
      <c r="X59" s="18"/>
      <c r="Y59" s="7"/>
    </row>
    <row r="60" spans="1:26" ht="11.25" thickBot="1" x14ac:dyDescent="0.2">
      <c r="A60" s="80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1"/>
      <c r="W60" s="21"/>
      <c r="X60" s="21"/>
      <c r="Y60" s="7"/>
      <c r="Z60" s="1" t="s">
        <v>123</v>
      </c>
    </row>
    <row r="61" spans="1:26" x14ac:dyDescent="0.15">
      <c r="A61" s="78" t="s">
        <v>36</v>
      </c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3"/>
      <c r="W61" s="53"/>
      <c r="X61" s="53"/>
      <c r="Y61" s="7"/>
    </row>
    <row r="62" spans="1:26" x14ac:dyDescent="0.15">
      <c r="A62" s="79"/>
      <c r="B62" s="5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55"/>
      <c r="W62" s="55"/>
      <c r="X62" s="55"/>
      <c r="Y62" s="7"/>
    </row>
    <row r="63" spans="1:26" x14ac:dyDescent="0.15">
      <c r="A63" s="79"/>
      <c r="B63" s="5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5"/>
      <c r="W63" s="55"/>
      <c r="X63" s="55"/>
      <c r="Y63" s="7"/>
    </row>
    <row r="64" spans="1:26" ht="11.25" thickBot="1" x14ac:dyDescent="0.2">
      <c r="A64" s="81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8"/>
      <c r="W64" s="58"/>
      <c r="X64" s="58"/>
      <c r="Y64" s="7"/>
    </row>
    <row r="65" spans="1:25" ht="11.25" thickBot="1" x14ac:dyDescent="0.2">
      <c r="A65" s="23">
        <f>SUM(C50)</f>
        <v>0</v>
      </c>
      <c r="B65" s="24" t="s">
        <v>60</v>
      </c>
      <c r="C65" s="25">
        <f>SUM(C53:C56)</f>
        <v>50</v>
      </c>
      <c r="D65" s="25">
        <f t="shared" ref="D65:X65" si="6">SUM(D53:D56)</f>
        <v>5</v>
      </c>
      <c r="E65" s="25">
        <f t="shared" si="6"/>
        <v>12</v>
      </c>
      <c r="F65" s="25">
        <f t="shared" si="6"/>
        <v>18</v>
      </c>
      <c r="G65" s="25">
        <f t="shared" si="6"/>
        <v>0.125</v>
      </c>
      <c r="H65" s="25">
        <f t="shared" si="6"/>
        <v>30</v>
      </c>
      <c r="I65" s="25">
        <f t="shared" si="6"/>
        <v>0</v>
      </c>
      <c r="J65" s="25">
        <f t="shared" si="6"/>
        <v>0</v>
      </c>
      <c r="K65" s="25">
        <f t="shared" si="6"/>
        <v>0</v>
      </c>
      <c r="L65" s="25">
        <f t="shared" si="6"/>
        <v>0</v>
      </c>
      <c r="M65" s="25">
        <f t="shared" si="6"/>
        <v>0</v>
      </c>
      <c r="N65" s="25">
        <f t="shared" si="6"/>
        <v>60</v>
      </c>
      <c r="O65" s="25">
        <f t="shared" si="6"/>
        <v>0</v>
      </c>
      <c r="P65" s="25">
        <f t="shared" si="6"/>
        <v>0</v>
      </c>
      <c r="Q65" s="25">
        <f t="shared" si="6"/>
        <v>25</v>
      </c>
      <c r="R65" s="25">
        <f t="shared" si="6"/>
        <v>0</v>
      </c>
      <c r="S65" s="25">
        <f t="shared" si="6"/>
        <v>0</v>
      </c>
      <c r="T65" s="25">
        <f t="shared" si="6"/>
        <v>0</v>
      </c>
      <c r="U65" s="25">
        <f t="shared" si="6"/>
        <v>0</v>
      </c>
      <c r="V65" s="25">
        <f t="shared" si="6"/>
        <v>0</v>
      </c>
      <c r="W65" s="25">
        <f t="shared" si="6"/>
        <v>0</v>
      </c>
      <c r="X65" s="25">
        <f t="shared" si="6"/>
        <v>0</v>
      </c>
      <c r="Y65" s="7"/>
    </row>
    <row r="66" spans="1:25" x14ac:dyDescent="0.15">
      <c r="A66" s="27"/>
      <c r="B66" s="28" t="s">
        <v>61</v>
      </c>
      <c r="C66" s="29">
        <f>SUM(A65*C65)/1000</f>
        <v>0</v>
      </c>
      <c r="D66" s="29">
        <f>+(A65*D65)/1000</f>
        <v>0</v>
      </c>
      <c r="E66" s="29">
        <f>+(A65*E65)/1000</f>
        <v>0</v>
      </c>
      <c r="F66" s="29">
        <f>+(A65*F65)/1000</f>
        <v>0</v>
      </c>
      <c r="G66" s="29">
        <f>+(A65*G65)</f>
        <v>0</v>
      </c>
      <c r="H66" s="29">
        <f>+(A65*H65)/1000</f>
        <v>0</v>
      </c>
      <c r="I66" s="29">
        <f>+(A65*I65)/1000</f>
        <v>0</v>
      </c>
      <c r="J66" s="29">
        <f>+(A65*J65)/1000</f>
        <v>0</v>
      </c>
      <c r="K66" s="29">
        <f>+(A65*K65)/1000</f>
        <v>0</v>
      </c>
      <c r="L66" s="29">
        <f>+(A65*L65)/1000</f>
        <v>0</v>
      </c>
      <c r="M66" s="29">
        <f>+(A65*M65)/1000</f>
        <v>0</v>
      </c>
      <c r="N66" s="29">
        <f>+(A65*N65)/1000</f>
        <v>0</v>
      </c>
      <c r="O66" s="29">
        <f>+(A65*O65)/1000</f>
        <v>0</v>
      </c>
      <c r="P66" s="29">
        <f>+(A65*P65)/1000</f>
        <v>0</v>
      </c>
      <c r="Q66" s="29">
        <f>+(A65*Q65)/1000</f>
        <v>0</v>
      </c>
      <c r="R66" s="29">
        <f>+(A65*R65)/1000</f>
        <v>0</v>
      </c>
      <c r="S66" s="29">
        <f>+(A65*S65)/1000</f>
        <v>0</v>
      </c>
      <c r="T66" s="29">
        <f>+(A65*T65)/1000</f>
        <v>0</v>
      </c>
      <c r="U66" s="29">
        <f>+(A65*U65)/1000</f>
        <v>0</v>
      </c>
      <c r="V66" s="29">
        <f>+(A65*V65)/1000</f>
        <v>0</v>
      </c>
      <c r="W66" s="29">
        <f>+(A65*W65)/1000</f>
        <v>0</v>
      </c>
      <c r="X66" s="29">
        <f>+(A65*X65)/1000</f>
        <v>0</v>
      </c>
      <c r="Y66" s="7"/>
    </row>
    <row r="67" spans="1:25" x14ac:dyDescent="0.15">
      <c r="A67" s="23">
        <f>SUM(D50)</f>
        <v>0</v>
      </c>
      <c r="B67" s="28" t="s">
        <v>62</v>
      </c>
      <c r="C67" s="30">
        <f>SUM(C57:C60)</f>
        <v>60</v>
      </c>
      <c r="D67" s="30">
        <f t="shared" ref="D67:X67" si="7">SUM(D57:D60)</f>
        <v>20</v>
      </c>
      <c r="E67" s="30">
        <f t="shared" si="7"/>
        <v>15</v>
      </c>
      <c r="F67" s="30">
        <f t="shared" si="7"/>
        <v>0</v>
      </c>
      <c r="G67" s="30">
        <f t="shared" si="7"/>
        <v>0</v>
      </c>
      <c r="H67" s="30">
        <f t="shared" si="7"/>
        <v>0</v>
      </c>
      <c r="I67" s="30">
        <f t="shared" si="7"/>
        <v>0</v>
      </c>
      <c r="J67" s="30">
        <f t="shared" si="7"/>
        <v>0</v>
      </c>
      <c r="K67" s="30">
        <f t="shared" si="7"/>
        <v>80</v>
      </c>
      <c r="L67" s="30">
        <f t="shared" si="7"/>
        <v>30</v>
      </c>
      <c r="M67" s="30">
        <f t="shared" si="7"/>
        <v>30</v>
      </c>
      <c r="N67" s="30">
        <f t="shared" si="7"/>
        <v>0</v>
      </c>
      <c r="O67" s="30">
        <f t="shared" si="7"/>
        <v>6</v>
      </c>
      <c r="P67" s="30">
        <f t="shared" si="7"/>
        <v>6.6666666666666666E-2</v>
      </c>
      <c r="Q67" s="30">
        <f t="shared" si="7"/>
        <v>0</v>
      </c>
      <c r="R67" s="30">
        <f t="shared" si="7"/>
        <v>6.6666666666666666E-2</v>
      </c>
      <c r="S67" s="30">
        <f t="shared" si="7"/>
        <v>1</v>
      </c>
      <c r="T67" s="30">
        <f t="shared" si="7"/>
        <v>0</v>
      </c>
      <c r="U67" s="30">
        <f t="shared" si="7"/>
        <v>0</v>
      </c>
      <c r="V67" s="30">
        <f t="shared" si="7"/>
        <v>0</v>
      </c>
      <c r="W67" s="30">
        <f t="shared" si="7"/>
        <v>0</v>
      </c>
      <c r="X67" s="30">
        <f t="shared" si="7"/>
        <v>0</v>
      </c>
      <c r="Y67" s="7"/>
    </row>
    <row r="68" spans="1:25" ht="11.25" thickBot="1" x14ac:dyDescent="0.2">
      <c r="A68" s="32"/>
      <c r="B68" s="33" t="s">
        <v>63</v>
      </c>
      <c r="C68" s="34">
        <f>SUM(A67*C67)/1000</f>
        <v>0</v>
      </c>
      <c r="D68" s="34">
        <f>+(A67*D67)/1000</f>
        <v>0</v>
      </c>
      <c r="E68" s="34">
        <f>+(A67*E67)/1000</f>
        <v>0</v>
      </c>
      <c r="F68" s="34">
        <f>+(A67*F67)/1000</f>
        <v>0</v>
      </c>
      <c r="G68" s="34">
        <f>+(A67*G67)/1000</f>
        <v>0</v>
      </c>
      <c r="H68" s="34">
        <f>+(A67*H67)/1000</f>
        <v>0</v>
      </c>
      <c r="I68" s="34">
        <f>+(A67*I67)/1000</f>
        <v>0</v>
      </c>
      <c r="J68" s="34">
        <f>+(A67*J67)/1000</f>
        <v>0</v>
      </c>
      <c r="K68" s="34">
        <f>+(A67*K67)/1000</f>
        <v>0</v>
      </c>
      <c r="L68" s="34">
        <f>+(A67*L67)/1000</f>
        <v>0</v>
      </c>
      <c r="M68" s="34">
        <f>+(A67*M67)/1000</f>
        <v>0</v>
      </c>
      <c r="N68" s="34">
        <f>+(A67*N67)/1000</f>
        <v>0</v>
      </c>
      <c r="O68" s="34">
        <f>+(A67*O67)/1000</f>
        <v>0</v>
      </c>
      <c r="P68" s="34">
        <f>+(A67*P67)/1000</f>
        <v>0</v>
      </c>
      <c r="Q68" s="34">
        <f>+(A67*Q67)/1000</f>
        <v>0</v>
      </c>
      <c r="R68" s="34">
        <f>+(A67*R67)/1000</f>
        <v>0</v>
      </c>
      <c r="S68" s="34">
        <f>+(A67*S67)/1000</f>
        <v>0</v>
      </c>
      <c r="T68" s="34">
        <f>+(A67*T67)/1000</f>
        <v>0</v>
      </c>
      <c r="U68" s="34">
        <f>+(A67*U67)/1000</f>
        <v>0</v>
      </c>
      <c r="V68" s="35">
        <f>+(A67*V67)/1000</f>
        <v>0</v>
      </c>
      <c r="W68" s="35">
        <f>+(A67*W67)/1000</f>
        <v>0</v>
      </c>
      <c r="X68" s="35">
        <f>+(A67*X67)/1000</f>
        <v>0</v>
      </c>
      <c r="Y68" s="7"/>
    </row>
    <row r="69" spans="1:25" x14ac:dyDescent="0.15">
      <c r="A69" s="82" t="s">
        <v>42</v>
      </c>
      <c r="B69" s="83"/>
      <c r="C69" s="36">
        <f>+C68+C66</f>
        <v>0</v>
      </c>
      <c r="D69" s="36">
        <f t="shared" ref="D69:X69" si="8">+D68+D66</f>
        <v>0</v>
      </c>
      <c r="E69" s="36">
        <f t="shared" si="8"/>
        <v>0</v>
      </c>
      <c r="F69" s="36">
        <f t="shared" si="8"/>
        <v>0</v>
      </c>
      <c r="G69" s="36">
        <f t="shared" si="8"/>
        <v>0</v>
      </c>
      <c r="H69" s="36">
        <f t="shared" si="8"/>
        <v>0</v>
      </c>
      <c r="I69" s="36">
        <f t="shared" si="8"/>
        <v>0</v>
      </c>
      <c r="J69" s="36">
        <f t="shared" si="8"/>
        <v>0</v>
      </c>
      <c r="K69" s="36">
        <f t="shared" si="8"/>
        <v>0</v>
      </c>
      <c r="L69" s="36">
        <f t="shared" si="8"/>
        <v>0</v>
      </c>
      <c r="M69" s="36">
        <f t="shared" si="8"/>
        <v>0</v>
      </c>
      <c r="N69" s="36">
        <f t="shared" si="8"/>
        <v>0</v>
      </c>
      <c r="O69" s="36">
        <f t="shared" si="8"/>
        <v>0</v>
      </c>
      <c r="P69" s="36">
        <f t="shared" si="8"/>
        <v>0</v>
      </c>
      <c r="Q69" s="36">
        <f t="shared" si="8"/>
        <v>0</v>
      </c>
      <c r="R69" s="36">
        <f t="shared" si="8"/>
        <v>0</v>
      </c>
      <c r="S69" s="36">
        <f t="shared" si="8"/>
        <v>0</v>
      </c>
      <c r="T69" s="36">
        <f t="shared" si="8"/>
        <v>0</v>
      </c>
      <c r="U69" s="36">
        <f t="shared" si="8"/>
        <v>0</v>
      </c>
      <c r="V69" s="37">
        <f t="shared" si="8"/>
        <v>0</v>
      </c>
      <c r="W69" s="37">
        <f t="shared" si="8"/>
        <v>0</v>
      </c>
      <c r="X69" s="37">
        <f t="shared" si="8"/>
        <v>0</v>
      </c>
      <c r="Y69" s="7"/>
    </row>
    <row r="70" spans="1:25" x14ac:dyDescent="0.15">
      <c r="A70" s="75" t="s">
        <v>43</v>
      </c>
      <c r="B70" s="77"/>
      <c r="C70" s="38">
        <v>264</v>
      </c>
      <c r="D70" s="38">
        <v>578</v>
      </c>
      <c r="E70" s="38">
        <v>1748</v>
      </c>
      <c r="F70" s="38">
        <v>390</v>
      </c>
      <c r="G70" s="38">
        <v>53</v>
      </c>
      <c r="H70" s="38">
        <v>209</v>
      </c>
      <c r="I70" s="38">
        <v>132</v>
      </c>
      <c r="J70" s="38">
        <v>137</v>
      </c>
      <c r="K70" s="38">
        <v>688</v>
      </c>
      <c r="L70" s="38">
        <v>693</v>
      </c>
      <c r="M70" s="38">
        <v>347</v>
      </c>
      <c r="N70" s="38">
        <v>526</v>
      </c>
      <c r="O70" s="38">
        <v>153</v>
      </c>
      <c r="P70" s="38">
        <v>147</v>
      </c>
      <c r="Q70" s="38">
        <v>348</v>
      </c>
      <c r="R70" s="38">
        <v>188</v>
      </c>
      <c r="S70" s="38">
        <v>988</v>
      </c>
      <c r="T70" s="38"/>
      <c r="U70" s="38"/>
      <c r="V70" s="39"/>
      <c r="W70" s="39"/>
      <c r="X70" s="39"/>
      <c r="Y70" s="7"/>
    </row>
    <row r="71" spans="1:25" x14ac:dyDescent="0.15">
      <c r="A71" s="40">
        <f>SUM(A65)</f>
        <v>0</v>
      </c>
      <c r="B71" s="41" t="s">
        <v>44</v>
      </c>
      <c r="C71" s="42">
        <f>SUM(C66*C70)</f>
        <v>0</v>
      </c>
      <c r="D71" s="42">
        <f t="shared" ref="D71:X71" si="9">SUM(D66*D70)</f>
        <v>0</v>
      </c>
      <c r="E71" s="42">
        <f t="shared" si="9"/>
        <v>0</v>
      </c>
      <c r="F71" s="42">
        <f t="shared" si="9"/>
        <v>0</v>
      </c>
      <c r="G71" s="42">
        <f t="shared" si="9"/>
        <v>0</v>
      </c>
      <c r="H71" s="42">
        <f t="shared" si="9"/>
        <v>0</v>
      </c>
      <c r="I71" s="42">
        <f t="shared" si="9"/>
        <v>0</v>
      </c>
      <c r="J71" s="42">
        <f t="shared" si="9"/>
        <v>0</v>
      </c>
      <c r="K71" s="42">
        <f t="shared" si="9"/>
        <v>0</v>
      </c>
      <c r="L71" s="42">
        <f t="shared" si="9"/>
        <v>0</v>
      </c>
      <c r="M71" s="42">
        <f t="shared" si="9"/>
        <v>0</v>
      </c>
      <c r="N71" s="42">
        <f t="shared" si="9"/>
        <v>0</v>
      </c>
      <c r="O71" s="42">
        <f t="shared" si="9"/>
        <v>0</v>
      </c>
      <c r="P71" s="42">
        <f t="shared" si="9"/>
        <v>0</v>
      </c>
      <c r="Q71" s="42">
        <f t="shared" si="9"/>
        <v>0</v>
      </c>
      <c r="R71" s="42">
        <f t="shared" si="9"/>
        <v>0</v>
      </c>
      <c r="S71" s="42">
        <f t="shared" si="9"/>
        <v>0</v>
      </c>
      <c r="T71" s="42">
        <f t="shared" si="9"/>
        <v>0</v>
      </c>
      <c r="U71" s="42">
        <f t="shared" si="9"/>
        <v>0</v>
      </c>
      <c r="V71" s="42">
        <f t="shared" si="9"/>
        <v>0</v>
      </c>
      <c r="W71" s="42">
        <f t="shared" si="9"/>
        <v>0</v>
      </c>
      <c r="X71" s="42">
        <f t="shared" si="9"/>
        <v>0</v>
      </c>
      <c r="Y71" s="43">
        <f>SUM(C71:X71)</f>
        <v>0</v>
      </c>
    </row>
    <row r="72" spans="1:25" x14ac:dyDescent="0.15">
      <c r="A72" s="40">
        <f>SUM(A67)</f>
        <v>0</v>
      </c>
      <c r="B72" s="41" t="s">
        <v>44</v>
      </c>
      <c r="C72" s="42">
        <f>SUM(C68*C70)</f>
        <v>0</v>
      </c>
      <c r="D72" s="42">
        <f t="shared" ref="D72:X72" si="10">SUM(D68*D70)</f>
        <v>0</v>
      </c>
      <c r="E72" s="42">
        <f t="shared" si="10"/>
        <v>0</v>
      </c>
      <c r="F72" s="42">
        <f t="shared" si="10"/>
        <v>0</v>
      </c>
      <c r="G72" s="42">
        <f t="shared" si="10"/>
        <v>0</v>
      </c>
      <c r="H72" s="42">
        <f t="shared" si="10"/>
        <v>0</v>
      </c>
      <c r="I72" s="42">
        <f t="shared" si="10"/>
        <v>0</v>
      </c>
      <c r="J72" s="42">
        <f t="shared" si="10"/>
        <v>0</v>
      </c>
      <c r="K72" s="42">
        <f t="shared" si="10"/>
        <v>0</v>
      </c>
      <c r="L72" s="42">
        <f t="shared" si="10"/>
        <v>0</v>
      </c>
      <c r="M72" s="42">
        <f t="shared" si="10"/>
        <v>0</v>
      </c>
      <c r="N72" s="42">
        <f t="shared" si="10"/>
        <v>0</v>
      </c>
      <c r="O72" s="42">
        <f t="shared" si="10"/>
        <v>0</v>
      </c>
      <c r="P72" s="42">
        <f t="shared" si="10"/>
        <v>0</v>
      </c>
      <c r="Q72" s="42">
        <f t="shared" si="10"/>
        <v>0</v>
      </c>
      <c r="R72" s="42">
        <f t="shared" si="10"/>
        <v>0</v>
      </c>
      <c r="S72" s="42">
        <f t="shared" si="10"/>
        <v>0</v>
      </c>
      <c r="T72" s="42">
        <f t="shared" si="10"/>
        <v>0</v>
      </c>
      <c r="U72" s="42">
        <f t="shared" si="10"/>
        <v>0</v>
      </c>
      <c r="V72" s="42">
        <f t="shared" si="10"/>
        <v>0</v>
      </c>
      <c r="W72" s="42">
        <f t="shared" si="10"/>
        <v>0</v>
      </c>
      <c r="X72" s="42">
        <f t="shared" si="10"/>
        <v>0</v>
      </c>
      <c r="Y72" s="43">
        <f>SUM(C72:X72)</f>
        <v>0</v>
      </c>
    </row>
    <row r="73" spans="1:25" x14ac:dyDescent="0.15">
      <c r="A73" s="66" t="s">
        <v>45</v>
      </c>
      <c r="B73" s="67"/>
      <c r="C73" s="44">
        <f>SUM(C71:C72)</f>
        <v>0</v>
      </c>
      <c r="D73" s="44">
        <f t="shared" ref="D73:X73" si="11">SUM(D71:D72)</f>
        <v>0</v>
      </c>
      <c r="E73" s="44">
        <f t="shared" si="11"/>
        <v>0</v>
      </c>
      <c r="F73" s="44">
        <f t="shared" si="11"/>
        <v>0</v>
      </c>
      <c r="G73" s="44">
        <f t="shared" si="11"/>
        <v>0</v>
      </c>
      <c r="H73" s="44">
        <f t="shared" si="11"/>
        <v>0</v>
      </c>
      <c r="I73" s="44">
        <f t="shared" si="11"/>
        <v>0</v>
      </c>
      <c r="J73" s="44">
        <f t="shared" si="11"/>
        <v>0</v>
      </c>
      <c r="K73" s="44">
        <f t="shared" si="11"/>
        <v>0</v>
      </c>
      <c r="L73" s="44">
        <f t="shared" si="11"/>
        <v>0</v>
      </c>
      <c r="M73" s="44">
        <f t="shared" si="11"/>
        <v>0</v>
      </c>
      <c r="N73" s="44">
        <f t="shared" si="11"/>
        <v>0</v>
      </c>
      <c r="O73" s="44">
        <f t="shared" si="11"/>
        <v>0</v>
      </c>
      <c r="P73" s="44">
        <f t="shared" si="11"/>
        <v>0</v>
      </c>
      <c r="Q73" s="44">
        <f t="shared" si="11"/>
        <v>0</v>
      </c>
      <c r="R73" s="44">
        <f t="shared" si="11"/>
        <v>0</v>
      </c>
      <c r="S73" s="44">
        <f t="shared" si="11"/>
        <v>0</v>
      </c>
      <c r="T73" s="44">
        <f t="shared" si="11"/>
        <v>0</v>
      </c>
      <c r="U73" s="44">
        <f t="shared" si="11"/>
        <v>0</v>
      </c>
      <c r="V73" s="44">
        <f t="shared" si="11"/>
        <v>0</v>
      </c>
      <c r="W73" s="44">
        <f t="shared" si="11"/>
        <v>0</v>
      </c>
      <c r="X73" s="44">
        <f t="shared" si="11"/>
        <v>0</v>
      </c>
      <c r="Y73" s="43">
        <f>SUM(C73:X73)</f>
        <v>0</v>
      </c>
    </row>
    <row r="74" spans="1:25" x14ac:dyDescent="0.1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</row>
    <row r="75" spans="1:25" x14ac:dyDescent="0.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7"/>
    </row>
    <row r="76" spans="1:25" x14ac:dyDescent="0.15">
      <c r="A76" s="84" t="s">
        <v>46</v>
      </c>
      <c r="B76" s="84"/>
      <c r="C76" s="50"/>
      <c r="H76" s="84" t="s">
        <v>47</v>
      </c>
      <c r="I76" s="84"/>
      <c r="J76" s="84"/>
      <c r="K76" s="84"/>
      <c r="P76" s="84" t="s">
        <v>48</v>
      </c>
      <c r="Q76" s="84"/>
      <c r="R76" s="84"/>
      <c r="S76" s="84"/>
    </row>
  </sheetData>
  <mergeCells count="30">
    <mergeCell ref="P76:S76"/>
    <mergeCell ref="P50:S50"/>
    <mergeCell ref="A51:B52"/>
    <mergeCell ref="C51:V51"/>
    <mergeCell ref="A53:A56"/>
    <mergeCell ref="A57:A60"/>
    <mergeCell ref="A61:A64"/>
    <mergeCell ref="A69:B69"/>
    <mergeCell ref="A70:B70"/>
    <mergeCell ref="A73:B73"/>
    <mergeCell ref="A76:B76"/>
    <mergeCell ref="H76:K76"/>
    <mergeCell ref="A28:B28"/>
    <mergeCell ref="H28:K28"/>
    <mergeCell ref="P28:S28"/>
    <mergeCell ref="B49:J49"/>
    <mergeCell ref="M49:Q49"/>
    <mergeCell ref="R49:V49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>
      <selection activeCell="C2" sqref="C2:D2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5" style="1" customWidth="1"/>
    <col min="4" max="4" width="4.42578125" style="1" customWidth="1"/>
    <col min="5" max="5" width="4.140625" style="1" customWidth="1"/>
    <col min="6" max="6" width="3.85546875" style="1" customWidth="1"/>
    <col min="7" max="7" width="4.8554687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L1" s="2"/>
      <c r="M1" s="69" t="s">
        <v>1</v>
      </c>
      <c r="N1" s="69"/>
      <c r="O1" s="69"/>
      <c r="P1" s="69"/>
      <c r="Q1" s="69"/>
      <c r="R1" s="69" t="s">
        <v>2</v>
      </c>
      <c r="S1" s="69"/>
      <c r="T1" s="69"/>
      <c r="U1" s="69"/>
      <c r="V1" s="69"/>
    </row>
    <row r="2" spans="1:25" x14ac:dyDescent="0.15">
      <c r="B2" s="3" t="s">
        <v>3</v>
      </c>
      <c r="C2" s="4"/>
      <c r="D2" s="4"/>
      <c r="E2" s="5"/>
      <c r="F2" s="5"/>
      <c r="G2" s="5"/>
      <c r="H2" s="5"/>
      <c r="I2" s="5"/>
      <c r="J2" s="5"/>
      <c r="P2" s="70" t="s">
        <v>144</v>
      </c>
      <c r="Q2" s="70"/>
      <c r="R2" s="70"/>
      <c r="S2" s="70"/>
      <c r="T2" s="5"/>
      <c r="U2" s="5"/>
      <c r="V2" s="5"/>
    </row>
    <row r="3" spans="1:25" x14ac:dyDescent="0.15">
      <c r="A3" s="71"/>
      <c r="B3" s="72"/>
      <c r="C3" s="75" t="s">
        <v>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6"/>
      <c r="X3" s="6"/>
      <c r="Y3" s="7"/>
    </row>
    <row r="4" spans="1:25" ht="55.5" thickBot="1" x14ac:dyDescent="0.2">
      <c r="A4" s="73"/>
      <c r="B4" s="74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86</v>
      </c>
      <c r="R4" s="10" t="s">
        <v>20</v>
      </c>
      <c r="S4" s="10" t="s">
        <v>21</v>
      </c>
      <c r="T4" s="10" t="s">
        <v>22</v>
      </c>
      <c r="U4" s="11" t="s">
        <v>23</v>
      </c>
      <c r="V4" s="12" t="s">
        <v>24</v>
      </c>
      <c r="W4" s="9" t="s">
        <v>25</v>
      </c>
      <c r="X4" s="9" t="s">
        <v>26</v>
      </c>
      <c r="Y4" s="7"/>
    </row>
    <row r="5" spans="1:25" x14ac:dyDescent="0.15">
      <c r="A5" s="78" t="s">
        <v>27</v>
      </c>
      <c r="B5" s="13" t="s">
        <v>28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79"/>
      <c r="B6" s="16" t="s">
        <v>29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17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7"/>
    </row>
    <row r="7" spans="1:25" x14ac:dyDescent="0.15">
      <c r="A7" s="79"/>
      <c r="B7" s="16" t="s">
        <v>30</v>
      </c>
      <c r="C7" s="17"/>
      <c r="D7" s="17"/>
      <c r="E7" s="17"/>
      <c r="F7" s="17">
        <v>7</v>
      </c>
      <c r="G7" s="17"/>
      <c r="H7" s="17">
        <v>20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80"/>
      <c r="B8" s="19" t="s">
        <v>31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78" t="s">
        <v>32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79"/>
      <c r="B10" s="22" t="s">
        <v>13</v>
      </c>
      <c r="C10" s="17"/>
      <c r="D10" s="17"/>
      <c r="E10" s="17"/>
      <c r="F10" s="17"/>
      <c r="G10" s="17"/>
      <c r="H10" s="17"/>
      <c r="I10" s="17"/>
      <c r="J10" s="17"/>
      <c r="K10" s="17">
        <v>40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79"/>
      <c r="B11" s="22" t="s">
        <v>33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17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17"/>
      <c r="S11" s="17"/>
      <c r="T11" s="17">
        <v>5</v>
      </c>
      <c r="U11" s="17"/>
      <c r="V11" s="18"/>
      <c r="W11" s="18"/>
      <c r="X11" s="18"/>
      <c r="Y11" s="7" t="s">
        <v>34</v>
      </c>
    </row>
    <row r="12" spans="1:25" ht="11.25" thickBot="1" x14ac:dyDescent="0.2">
      <c r="A12" s="80"/>
      <c r="B12" s="19" t="s">
        <v>35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thickBot="1" x14ac:dyDescent="0.2">
      <c r="A13" s="78" t="s">
        <v>36</v>
      </c>
      <c r="B13" s="13" t="s">
        <v>25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f>1/8</f>
        <v>0.125</v>
      </c>
      <c r="X13" s="15"/>
      <c r="Y13" s="7"/>
    </row>
    <row r="14" spans="1:25" x14ac:dyDescent="0.15">
      <c r="A14" s="79"/>
      <c r="B14" s="16" t="s">
        <v>127</v>
      </c>
      <c r="C14" s="17"/>
      <c r="D14" s="17">
        <v>15</v>
      </c>
      <c r="E14" s="17"/>
      <c r="F14" s="17"/>
      <c r="G14" s="17"/>
      <c r="H14" s="17"/>
      <c r="I14" s="17"/>
      <c r="J14" s="17"/>
      <c r="K14" s="14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>
        <v>10</v>
      </c>
      <c r="V14" s="18"/>
      <c r="W14" s="18"/>
      <c r="X14" s="18">
        <v>15</v>
      </c>
      <c r="Y14" s="7"/>
    </row>
    <row r="15" spans="1:25" x14ac:dyDescent="0.15">
      <c r="A15" s="79"/>
      <c r="B15" s="16" t="s">
        <v>37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81"/>
      <c r="B16" s="19" t="s">
        <v>24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20</v>
      </c>
      <c r="W16" s="21"/>
      <c r="X16" s="21"/>
      <c r="Y16" s="7"/>
    </row>
    <row r="17" spans="1:25" ht="11.25" thickBot="1" x14ac:dyDescent="0.2">
      <c r="A17" s="23">
        <f>SUM(C2)</f>
        <v>0</v>
      </c>
      <c r="B17" s="24" t="s">
        <v>38</v>
      </c>
      <c r="C17" s="25">
        <f>SUM(C5:C12)</f>
        <v>80</v>
      </c>
      <c r="D17" s="25">
        <f t="shared" ref="D17:X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38</v>
      </c>
      <c r="I17" s="25">
        <f t="shared" si="0"/>
        <v>47</v>
      </c>
      <c r="J17" s="25">
        <f t="shared" si="0"/>
        <v>2</v>
      </c>
      <c r="K17" s="25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0</v>
      </c>
      <c r="R17" s="25">
        <f t="shared" si="0"/>
        <v>70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39</v>
      </c>
      <c r="C18" s="29">
        <f>SUM(A17*C17)/1000</f>
        <v>0</v>
      </c>
      <c r="D18" s="29">
        <f>+(A17*D17)/1000</f>
        <v>0</v>
      </c>
      <c r="E18" s="29">
        <f>+(A17*E17)/1000</f>
        <v>0</v>
      </c>
      <c r="F18" s="29">
        <f>+(A17*F17)/1000</f>
        <v>0</v>
      </c>
      <c r="G18" s="29">
        <f>+(A17*G17)</f>
        <v>0</v>
      </c>
      <c r="H18" s="29">
        <f>+(A17*H17)/1000</f>
        <v>0</v>
      </c>
      <c r="I18" s="29">
        <f>+(A17*I17)/1000</f>
        <v>0</v>
      </c>
      <c r="J18" s="29">
        <f>+(A17*J17)/1000</f>
        <v>0</v>
      </c>
      <c r="K18" s="29">
        <f>+(A17*K17)/1000</f>
        <v>0</v>
      </c>
      <c r="L18" s="29">
        <f>+(A17*L17)/1000</f>
        <v>0</v>
      </c>
      <c r="M18" s="29">
        <f>+(A17*M17)/1000</f>
        <v>0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0</v>
      </c>
      <c r="B19" s="28" t="s">
        <v>40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10</v>
      </c>
      <c r="V19" s="30">
        <f t="shared" si="1"/>
        <v>20</v>
      </c>
      <c r="W19" s="31">
        <f t="shared" si="1"/>
        <v>0.125</v>
      </c>
      <c r="X19" s="31">
        <f t="shared" si="1"/>
        <v>15</v>
      </c>
      <c r="Y19" s="7"/>
    </row>
    <row r="20" spans="1:25" ht="11.25" thickBot="1" x14ac:dyDescent="0.2">
      <c r="A20" s="32"/>
      <c r="B20" s="33" t="s">
        <v>41</v>
      </c>
      <c r="C20" s="34">
        <f>SUM(A19*C19)/1000</f>
        <v>0</v>
      </c>
      <c r="D20" s="34">
        <f>+(A19*D19)/1000</f>
        <v>0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</f>
        <v>0</v>
      </c>
      <c r="X20" s="35">
        <f>+(A19*X19)/1000</f>
        <v>0</v>
      </c>
      <c r="Y20" s="7"/>
    </row>
    <row r="21" spans="1:25" x14ac:dyDescent="0.15">
      <c r="A21" s="82" t="s">
        <v>42</v>
      </c>
      <c r="B21" s="83"/>
      <c r="C21" s="36">
        <f>+C20+C18</f>
        <v>0</v>
      </c>
      <c r="D21" s="36">
        <f t="shared" ref="D21:X21" si="2">+D20+D18</f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  <c r="L21" s="36">
        <f t="shared" si="2"/>
        <v>0</v>
      </c>
      <c r="M21" s="36">
        <f t="shared" si="2"/>
        <v>0</v>
      </c>
      <c r="N21" s="36">
        <f t="shared" si="2"/>
        <v>0</v>
      </c>
      <c r="O21" s="36">
        <f t="shared" si="2"/>
        <v>0</v>
      </c>
      <c r="P21" s="36">
        <f t="shared" si="2"/>
        <v>0</v>
      </c>
      <c r="Q21" s="36">
        <f t="shared" si="2"/>
        <v>0</v>
      </c>
      <c r="R21" s="36">
        <f t="shared" si="2"/>
        <v>0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75" t="s">
        <v>43</v>
      </c>
      <c r="B22" s="77"/>
      <c r="C22" s="38">
        <v>264</v>
      </c>
      <c r="D22" s="38">
        <v>578</v>
      </c>
      <c r="E22" s="38">
        <v>2352</v>
      </c>
      <c r="F22" s="38">
        <v>1748</v>
      </c>
      <c r="G22" s="38">
        <v>53</v>
      </c>
      <c r="H22" s="38">
        <v>390</v>
      </c>
      <c r="I22" s="38">
        <v>137</v>
      </c>
      <c r="J22" s="38">
        <v>678</v>
      </c>
      <c r="K22" s="38">
        <v>250</v>
      </c>
      <c r="L22" s="38">
        <v>414</v>
      </c>
      <c r="M22" s="38">
        <v>132</v>
      </c>
      <c r="N22" s="38">
        <v>2373</v>
      </c>
      <c r="O22" s="38">
        <v>198</v>
      </c>
      <c r="P22" s="38">
        <v>209</v>
      </c>
      <c r="Q22" s="38">
        <v>604</v>
      </c>
      <c r="R22" s="38">
        <v>325</v>
      </c>
      <c r="S22" s="38">
        <v>762</v>
      </c>
      <c r="T22" s="38">
        <v>153</v>
      </c>
      <c r="U22" s="38">
        <v>348</v>
      </c>
      <c r="V22" s="38">
        <v>2000</v>
      </c>
      <c r="W22" s="39">
        <v>138</v>
      </c>
      <c r="X22" s="39">
        <v>787</v>
      </c>
      <c r="Y22" s="7"/>
    </row>
    <row r="23" spans="1:25" x14ac:dyDescent="0.15">
      <c r="A23" s="40">
        <f>SUM(A17)</f>
        <v>0</v>
      </c>
      <c r="B23" s="41" t="s">
        <v>44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40">
        <f>SUM(A19)</f>
        <v>0</v>
      </c>
      <c r="B24" s="41" t="s">
        <v>44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6" t="s">
        <v>45</v>
      </c>
      <c r="B25" s="67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ht="15" customHeight="1" x14ac:dyDescent="0.15">
      <c r="A28" s="84" t="s">
        <v>46</v>
      </c>
      <c r="B28" s="84"/>
      <c r="C28" s="50"/>
      <c r="H28" s="84" t="s">
        <v>47</v>
      </c>
      <c r="I28" s="84"/>
      <c r="J28" s="84"/>
      <c r="K28" s="84"/>
      <c r="P28" s="84" t="s">
        <v>48</v>
      </c>
      <c r="Q28" s="84"/>
      <c r="R28" s="84"/>
      <c r="S28" s="84"/>
    </row>
    <row r="29" spans="1:25" ht="15" customHeight="1" x14ac:dyDescent="0.15">
      <c r="A29" s="65"/>
      <c r="B29" s="65"/>
      <c r="C29" s="50"/>
      <c r="H29" s="65"/>
      <c r="I29" s="65"/>
      <c r="J29" s="65"/>
      <c r="K29" s="65"/>
      <c r="P29" s="65"/>
      <c r="Q29" s="65"/>
      <c r="R29" s="65"/>
      <c r="S29" s="65"/>
    </row>
    <row r="30" spans="1:25" ht="15" customHeight="1" x14ac:dyDescent="0.15">
      <c r="A30" s="65"/>
      <c r="B30" s="65"/>
      <c r="C30" s="50"/>
      <c r="H30" s="65"/>
      <c r="I30" s="65"/>
      <c r="J30" s="65"/>
      <c r="K30" s="65"/>
      <c r="P30" s="65"/>
      <c r="Q30" s="65"/>
      <c r="R30" s="65"/>
      <c r="S30" s="65"/>
    </row>
    <row r="31" spans="1:25" ht="15" customHeight="1" x14ac:dyDescent="0.15">
      <c r="A31" s="65"/>
      <c r="B31" s="65"/>
      <c r="C31" s="50"/>
      <c r="H31" s="65"/>
      <c r="I31" s="65"/>
      <c r="J31" s="65"/>
      <c r="K31" s="65"/>
      <c r="P31" s="65"/>
      <c r="Q31" s="65"/>
      <c r="R31" s="65"/>
      <c r="S31" s="65"/>
    </row>
    <row r="32" spans="1:25" ht="15" customHeight="1" x14ac:dyDescent="0.15">
      <c r="A32" s="65"/>
      <c r="B32" s="65"/>
      <c r="C32" s="50"/>
      <c r="H32" s="65"/>
      <c r="I32" s="65"/>
      <c r="J32" s="65"/>
      <c r="K32" s="65"/>
      <c r="P32" s="65"/>
      <c r="Q32" s="65"/>
      <c r="R32" s="65"/>
      <c r="S32" s="65"/>
    </row>
    <row r="33" spans="1:25" ht="15" customHeight="1" x14ac:dyDescent="0.15">
      <c r="A33" s="65"/>
      <c r="B33" s="65"/>
      <c r="C33" s="50"/>
      <c r="H33" s="65"/>
      <c r="I33" s="65"/>
      <c r="J33" s="65"/>
      <c r="K33" s="65"/>
      <c r="P33" s="65"/>
      <c r="Q33" s="65"/>
      <c r="R33" s="65"/>
      <c r="S33" s="65"/>
    </row>
    <row r="34" spans="1:25" ht="15" customHeight="1" x14ac:dyDescent="0.15">
      <c r="A34" s="65"/>
      <c r="B34" s="65"/>
      <c r="C34" s="50"/>
      <c r="H34" s="65"/>
      <c r="I34" s="65"/>
      <c r="J34" s="65"/>
      <c r="K34" s="65"/>
      <c r="P34" s="65"/>
      <c r="Q34" s="65"/>
      <c r="R34" s="65"/>
      <c r="S34" s="65"/>
    </row>
    <row r="35" spans="1:25" ht="15" customHeight="1" x14ac:dyDescent="0.15">
      <c r="A35" s="65"/>
      <c r="B35" s="65"/>
      <c r="C35" s="50"/>
      <c r="H35" s="65"/>
      <c r="I35" s="65"/>
      <c r="J35" s="65"/>
      <c r="K35" s="65"/>
      <c r="P35" s="65"/>
      <c r="Q35" s="65"/>
      <c r="R35" s="65"/>
      <c r="S35" s="65"/>
    </row>
    <row r="36" spans="1:25" ht="15" customHeight="1" x14ac:dyDescent="0.15">
      <c r="A36" s="65"/>
      <c r="B36" s="65"/>
      <c r="C36" s="50"/>
      <c r="H36" s="65"/>
      <c r="I36" s="65"/>
      <c r="J36" s="65"/>
      <c r="K36" s="65"/>
      <c r="P36" s="65"/>
      <c r="Q36" s="65"/>
      <c r="R36" s="65"/>
      <c r="S36" s="65"/>
    </row>
    <row r="37" spans="1:25" x14ac:dyDescent="0.15">
      <c r="A37" s="65"/>
      <c r="B37" s="65"/>
      <c r="C37" s="50"/>
      <c r="H37" s="65"/>
      <c r="I37" s="65"/>
      <c r="J37" s="65"/>
      <c r="K37" s="65"/>
      <c r="P37" s="65"/>
      <c r="Q37" s="65"/>
      <c r="R37" s="65"/>
      <c r="S37" s="65"/>
    </row>
    <row r="38" spans="1:25" x14ac:dyDescent="0.15">
      <c r="A38" s="65"/>
      <c r="B38" s="65"/>
      <c r="C38" s="50"/>
      <c r="H38" s="65"/>
      <c r="I38" s="65"/>
      <c r="J38" s="65"/>
      <c r="K38" s="65"/>
      <c r="P38" s="65"/>
      <c r="Q38" s="65"/>
      <c r="R38" s="65"/>
      <c r="S38" s="65"/>
    </row>
    <row r="39" spans="1:25" x14ac:dyDescent="0.15">
      <c r="A39" s="65"/>
      <c r="B39" s="65"/>
      <c r="C39" s="50"/>
      <c r="H39" s="65"/>
      <c r="I39" s="65"/>
      <c r="J39" s="65"/>
      <c r="K39" s="65"/>
      <c r="P39" s="65"/>
      <c r="Q39" s="65"/>
      <c r="R39" s="65"/>
      <c r="S39" s="65"/>
    </row>
    <row r="40" spans="1:25" x14ac:dyDescent="0.15">
      <c r="A40" s="65"/>
      <c r="B40" s="65"/>
      <c r="C40" s="50"/>
      <c r="H40" s="65"/>
      <c r="I40" s="65"/>
      <c r="J40" s="65"/>
      <c r="K40" s="65"/>
      <c r="P40" s="65"/>
      <c r="Q40" s="65"/>
      <c r="R40" s="65"/>
      <c r="S40" s="65"/>
    </row>
    <row r="43" spans="1:25" x14ac:dyDescent="0.15">
      <c r="B43" s="68" t="s">
        <v>0</v>
      </c>
      <c r="C43" s="68"/>
      <c r="D43" s="68"/>
      <c r="E43" s="68"/>
      <c r="F43" s="68"/>
      <c r="G43" s="68"/>
      <c r="H43" s="68"/>
      <c r="I43" s="68"/>
      <c r="J43" s="68"/>
      <c r="L43" s="2"/>
      <c r="M43" s="69" t="s">
        <v>1</v>
      </c>
      <c r="N43" s="69"/>
      <c r="O43" s="69"/>
      <c r="P43" s="69"/>
      <c r="Q43" s="69"/>
      <c r="R43" s="69" t="s">
        <v>49</v>
      </c>
      <c r="S43" s="69"/>
      <c r="T43" s="69"/>
      <c r="U43" s="69"/>
      <c r="V43" s="69"/>
    </row>
    <row r="44" spans="1:25" x14ac:dyDescent="0.15">
      <c r="B44" s="3" t="s">
        <v>3</v>
      </c>
      <c r="C44" s="4"/>
      <c r="D44" s="4"/>
      <c r="E44" s="5"/>
      <c r="F44" s="5"/>
      <c r="G44" s="5"/>
      <c r="H44" s="5"/>
      <c r="I44" s="5"/>
      <c r="J44" s="5"/>
      <c r="P44" s="70" t="s">
        <v>144</v>
      </c>
      <c r="Q44" s="70"/>
      <c r="R44" s="70"/>
      <c r="S44" s="70"/>
      <c r="T44" s="5"/>
      <c r="U44" s="5"/>
      <c r="V44" s="5"/>
    </row>
    <row r="45" spans="1:25" x14ac:dyDescent="0.15">
      <c r="A45" s="71"/>
      <c r="B45" s="72"/>
      <c r="C45" s="75" t="s">
        <v>4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7"/>
      <c r="W45" s="6"/>
      <c r="X45" s="6"/>
      <c r="Y45" s="7"/>
    </row>
    <row r="46" spans="1:25" ht="61.5" thickBot="1" x14ac:dyDescent="0.2">
      <c r="A46" s="73"/>
      <c r="B46" s="74"/>
      <c r="C46" s="8" t="s">
        <v>5</v>
      </c>
      <c r="D46" s="10" t="s">
        <v>6</v>
      </c>
      <c r="E46" s="10" t="s">
        <v>11</v>
      </c>
      <c r="F46" s="10" t="s">
        <v>8</v>
      </c>
      <c r="G46" s="10" t="s">
        <v>50</v>
      </c>
      <c r="H46" s="10" t="s">
        <v>25</v>
      </c>
      <c r="I46" s="10" t="s">
        <v>51</v>
      </c>
      <c r="J46" s="10" t="s">
        <v>52</v>
      </c>
      <c r="K46" s="10" t="s">
        <v>26</v>
      </c>
      <c r="L46" s="10" t="s">
        <v>53</v>
      </c>
      <c r="M46" s="10" t="s">
        <v>54</v>
      </c>
      <c r="N46" s="10" t="s">
        <v>22</v>
      </c>
      <c r="O46" s="10" t="s">
        <v>55</v>
      </c>
      <c r="P46" s="10" t="s">
        <v>124</v>
      </c>
      <c r="Q46" s="10" t="s">
        <v>125</v>
      </c>
      <c r="R46" s="10"/>
      <c r="S46" s="10"/>
      <c r="T46" s="10"/>
      <c r="U46" s="10"/>
      <c r="V46" s="9"/>
      <c r="W46" s="9"/>
      <c r="X46" s="9"/>
      <c r="Y46" s="7"/>
    </row>
    <row r="47" spans="1:25" x14ac:dyDescent="0.15">
      <c r="A47" s="78" t="s">
        <v>27</v>
      </c>
      <c r="B47" s="13" t="s">
        <v>56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>
        <v>60</v>
      </c>
      <c r="P47" s="14"/>
      <c r="Q47" s="14"/>
      <c r="R47" s="14"/>
      <c r="S47" s="14"/>
      <c r="T47" s="14"/>
      <c r="U47" s="14"/>
      <c r="V47" s="15"/>
      <c r="W47" s="15"/>
      <c r="X47" s="15"/>
      <c r="Y47" s="7"/>
    </row>
    <row r="48" spans="1:25" x14ac:dyDescent="0.15">
      <c r="A48" s="79"/>
      <c r="B48" s="16" t="s">
        <v>50</v>
      </c>
      <c r="C48" s="17"/>
      <c r="D48" s="17"/>
      <c r="E48" s="17"/>
      <c r="F48" s="17"/>
      <c r="G48" s="17">
        <v>30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  <c r="W48" s="18"/>
      <c r="X48" s="18"/>
      <c r="Y48" s="7"/>
    </row>
    <row r="49" spans="1:25" x14ac:dyDescent="0.15">
      <c r="A49" s="79"/>
      <c r="B49" s="16" t="s">
        <v>8</v>
      </c>
      <c r="C49" s="17"/>
      <c r="D49" s="17"/>
      <c r="E49" s="17"/>
      <c r="F49" s="17">
        <v>12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8"/>
      <c r="W49" s="18"/>
      <c r="X49" s="18"/>
      <c r="Y49" s="7"/>
    </row>
    <row r="50" spans="1:25" ht="11.25" thickBot="1" x14ac:dyDescent="0.2">
      <c r="A50" s="80"/>
      <c r="B50" s="19" t="s">
        <v>31</v>
      </c>
      <c r="C50" s="20">
        <v>70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  <c r="W50" s="21"/>
      <c r="X50" s="21"/>
      <c r="Y50" s="7"/>
    </row>
    <row r="51" spans="1:25" x14ac:dyDescent="0.15">
      <c r="A51" s="78" t="s">
        <v>32</v>
      </c>
      <c r="B51" s="13" t="s">
        <v>126</v>
      </c>
      <c r="C51" s="14"/>
      <c r="D51" s="14"/>
      <c r="E51" s="14"/>
      <c r="F51" s="14"/>
      <c r="G51" s="14"/>
      <c r="H51" s="14">
        <f>1/10</f>
        <v>0.1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  <c r="W51" s="15"/>
      <c r="X51" s="15"/>
      <c r="Y51" s="7"/>
    </row>
    <row r="52" spans="1:25" x14ac:dyDescent="0.15">
      <c r="A52" s="79"/>
      <c r="B52" s="16" t="s">
        <v>58</v>
      </c>
      <c r="C52" s="17"/>
      <c r="D52" s="17">
        <v>15</v>
      </c>
      <c r="E52" s="17"/>
      <c r="F52" s="17"/>
      <c r="G52" s="17"/>
      <c r="H52" s="17"/>
      <c r="I52" s="17"/>
      <c r="J52" s="17"/>
      <c r="K52" s="17"/>
      <c r="L52" s="17"/>
      <c r="M52" s="17">
        <v>60</v>
      </c>
      <c r="N52" s="17">
        <v>3</v>
      </c>
      <c r="O52" s="17"/>
      <c r="P52" s="17"/>
      <c r="Q52" s="17"/>
      <c r="R52" s="17"/>
      <c r="S52" s="17"/>
      <c r="T52" s="17"/>
      <c r="U52" s="17"/>
      <c r="V52" s="18"/>
      <c r="W52" s="18"/>
      <c r="X52" s="18"/>
      <c r="Y52" s="7"/>
    </row>
    <row r="53" spans="1:25" x14ac:dyDescent="0.15">
      <c r="A53" s="79"/>
      <c r="B53" s="16" t="s">
        <v>59</v>
      </c>
      <c r="C53" s="17">
        <v>60</v>
      </c>
      <c r="D53" s="17"/>
      <c r="E53" s="17"/>
      <c r="F53" s="17">
        <v>15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8"/>
      <c r="X53" s="18"/>
      <c r="Y53" s="7"/>
    </row>
    <row r="54" spans="1:25" x14ac:dyDescent="0.15">
      <c r="A54" s="79"/>
      <c r="B54" s="59" t="s">
        <v>125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>
        <v>20</v>
      </c>
      <c r="R54" s="60"/>
      <c r="S54" s="60"/>
      <c r="T54" s="60"/>
      <c r="U54" s="60"/>
      <c r="V54" s="61"/>
      <c r="W54" s="61"/>
      <c r="X54" s="61"/>
      <c r="Y54" s="7"/>
    </row>
    <row r="55" spans="1:25" ht="11.25" thickBot="1" x14ac:dyDescent="0.2">
      <c r="A55" s="80"/>
      <c r="B55" s="19" t="s">
        <v>124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>
        <v>20</v>
      </c>
      <c r="Q55" s="20"/>
      <c r="R55" s="20"/>
      <c r="S55" s="20"/>
      <c r="T55" s="20"/>
      <c r="U55" s="20"/>
      <c r="V55" s="21"/>
      <c r="W55" s="21"/>
      <c r="X55" s="21"/>
      <c r="Y55" s="7"/>
    </row>
    <row r="56" spans="1:25" x14ac:dyDescent="0.15">
      <c r="A56" s="78" t="s">
        <v>36</v>
      </c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7"/>
    </row>
    <row r="57" spans="1:25" x14ac:dyDescent="0.15">
      <c r="A57" s="79"/>
      <c r="B57" s="5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55"/>
      <c r="W57" s="55"/>
      <c r="X57" s="55"/>
      <c r="Y57" s="7"/>
    </row>
    <row r="58" spans="1:25" x14ac:dyDescent="0.15">
      <c r="A58" s="79"/>
      <c r="B58" s="5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55"/>
      <c r="W58" s="55"/>
      <c r="X58" s="55"/>
      <c r="Y58" s="7"/>
    </row>
    <row r="59" spans="1:25" ht="11.25" thickBot="1" x14ac:dyDescent="0.2">
      <c r="A59" s="81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8"/>
      <c r="W59" s="58"/>
      <c r="X59" s="58"/>
      <c r="Y59" s="7"/>
    </row>
    <row r="60" spans="1:25" ht="11.25" thickBot="1" x14ac:dyDescent="0.2">
      <c r="A60" s="23">
        <f>SUM(C44)</f>
        <v>0</v>
      </c>
      <c r="B60" s="24" t="s">
        <v>60</v>
      </c>
      <c r="C60" s="25">
        <f>SUM(C47:C50)</f>
        <v>70</v>
      </c>
      <c r="D60" s="25">
        <f t="shared" ref="D60:X60" si="6">SUM(D47:D50)</f>
        <v>0</v>
      </c>
      <c r="E60" s="25">
        <f t="shared" si="6"/>
        <v>0</v>
      </c>
      <c r="F60" s="25">
        <f t="shared" si="6"/>
        <v>12</v>
      </c>
      <c r="G60" s="25">
        <f t="shared" si="6"/>
        <v>30</v>
      </c>
      <c r="H60" s="25">
        <f t="shared" si="6"/>
        <v>0</v>
      </c>
      <c r="I60" s="25">
        <f t="shared" si="6"/>
        <v>0</v>
      </c>
      <c r="J60" s="25">
        <f t="shared" si="6"/>
        <v>0</v>
      </c>
      <c r="K60" s="25">
        <f t="shared" si="6"/>
        <v>0</v>
      </c>
      <c r="L60" s="25">
        <f t="shared" si="6"/>
        <v>0</v>
      </c>
      <c r="M60" s="25">
        <f t="shared" si="6"/>
        <v>0</v>
      </c>
      <c r="N60" s="25">
        <f t="shared" si="6"/>
        <v>0</v>
      </c>
      <c r="O60" s="25">
        <f t="shared" si="6"/>
        <v>60</v>
      </c>
      <c r="P60" s="25">
        <f t="shared" si="6"/>
        <v>0</v>
      </c>
      <c r="Q60" s="25">
        <f t="shared" si="6"/>
        <v>0</v>
      </c>
      <c r="R60" s="25">
        <f t="shared" si="6"/>
        <v>0</v>
      </c>
      <c r="S60" s="25">
        <f t="shared" si="6"/>
        <v>0</v>
      </c>
      <c r="T60" s="25">
        <f t="shared" si="6"/>
        <v>0</v>
      </c>
      <c r="U60" s="25">
        <f t="shared" si="6"/>
        <v>0</v>
      </c>
      <c r="V60" s="25">
        <f t="shared" si="6"/>
        <v>0</v>
      </c>
      <c r="W60" s="25">
        <f t="shared" si="6"/>
        <v>0</v>
      </c>
      <c r="X60" s="25">
        <f t="shared" si="6"/>
        <v>0</v>
      </c>
      <c r="Y60" s="7"/>
    </row>
    <row r="61" spans="1:25" x14ac:dyDescent="0.15">
      <c r="A61" s="27"/>
      <c r="B61" s="28" t="s">
        <v>61</v>
      </c>
      <c r="C61" s="29">
        <f>SUM(A60*C60)/1000</f>
        <v>0</v>
      </c>
      <c r="D61" s="29">
        <f>+(A60*D60)/1000</f>
        <v>0</v>
      </c>
      <c r="E61" s="29">
        <f>+(A60*E60)/1000</f>
        <v>0</v>
      </c>
      <c r="F61" s="29">
        <f>+(A60*F60)/1000</f>
        <v>0</v>
      </c>
      <c r="G61" s="29">
        <f>+(A60*G60)/1000</f>
        <v>0</v>
      </c>
      <c r="H61" s="29">
        <f>+(A60*H60)</f>
        <v>0</v>
      </c>
      <c r="I61" s="29">
        <f>+(A60*I60)/1000</f>
        <v>0</v>
      </c>
      <c r="J61" s="29">
        <f>+(A60*J60)/1000</f>
        <v>0</v>
      </c>
      <c r="K61" s="29">
        <f>+(A60*K60)/1000</f>
        <v>0</v>
      </c>
      <c r="L61" s="29">
        <f>+(A60*L60)/1000</f>
        <v>0</v>
      </c>
      <c r="M61" s="29">
        <f>+(A60*M60)/1000</f>
        <v>0</v>
      </c>
      <c r="N61" s="29">
        <f>+(A60*N60)/1000</f>
        <v>0</v>
      </c>
      <c r="O61" s="29">
        <f>+(A60*O60)/1000</f>
        <v>0</v>
      </c>
      <c r="P61" s="29">
        <f>+(A60*P60)/1000</f>
        <v>0</v>
      </c>
      <c r="Q61" s="29">
        <f>+(A60*Q60)/1000</f>
        <v>0</v>
      </c>
      <c r="R61" s="29">
        <f>+(A60*R60)/1000</f>
        <v>0</v>
      </c>
      <c r="S61" s="29">
        <f>+(A60*S60)/1000</f>
        <v>0</v>
      </c>
      <c r="T61" s="29">
        <f>+(A60*T60)/1000</f>
        <v>0</v>
      </c>
      <c r="U61" s="29">
        <f>+(A60*U60)/1000</f>
        <v>0</v>
      </c>
      <c r="V61" s="29">
        <f>+(A60*V60)/1000</f>
        <v>0</v>
      </c>
      <c r="W61" s="29">
        <f>+(A60*W60)/1000</f>
        <v>0</v>
      </c>
      <c r="X61" s="29">
        <f>+(A60*X60)/1000</f>
        <v>0</v>
      </c>
      <c r="Y61" s="7"/>
    </row>
    <row r="62" spans="1:25" x14ac:dyDescent="0.15">
      <c r="A62" s="23">
        <f>SUM(D44)</f>
        <v>0</v>
      </c>
      <c r="B62" s="28" t="s">
        <v>62</v>
      </c>
      <c r="C62" s="30">
        <f>SUM(C51:C55)</f>
        <v>60</v>
      </c>
      <c r="D62" s="30">
        <f t="shared" ref="D62:X62" si="7">SUM(D51:D55)</f>
        <v>15</v>
      </c>
      <c r="E62" s="30">
        <f t="shared" si="7"/>
        <v>0</v>
      </c>
      <c r="F62" s="30">
        <f t="shared" si="7"/>
        <v>15</v>
      </c>
      <c r="G62" s="30">
        <f t="shared" si="7"/>
        <v>0</v>
      </c>
      <c r="H62" s="30">
        <f t="shared" si="7"/>
        <v>0.1</v>
      </c>
      <c r="I62" s="30">
        <f t="shared" si="7"/>
        <v>0</v>
      </c>
      <c r="J62" s="30">
        <f t="shared" si="7"/>
        <v>0</v>
      </c>
      <c r="K62" s="30">
        <f t="shared" si="7"/>
        <v>0</v>
      </c>
      <c r="L62" s="30">
        <f t="shared" si="7"/>
        <v>0</v>
      </c>
      <c r="M62" s="30">
        <f t="shared" si="7"/>
        <v>60</v>
      </c>
      <c r="N62" s="30">
        <f t="shared" si="7"/>
        <v>3</v>
      </c>
      <c r="O62" s="30">
        <f t="shared" si="7"/>
        <v>0</v>
      </c>
      <c r="P62" s="30">
        <f t="shared" si="7"/>
        <v>20</v>
      </c>
      <c r="Q62" s="30">
        <f t="shared" si="7"/>
        <v>20</v>
      </c>
      <c r="R62" s="30">
        <f t="shared" si="7"/>
        <v>0</v>
      </c>
      <c r="S62" s="30">
        <f t="shared" si="7"/>
        <v>0</v>
      </c>
      <c r="T62" s="30">
        <f t="shared" si="7"/>
        <v>0</v>
      </c>
      <c r="U62" s="30">
        <f t="shared" si="7"/>
        <v>0</v>
      </c>
      <c r="V62" s="30">
        <f t="shared" si="7"/>
        <v>0</v>
      </c>
      <c r="W62" s="30">
        <f t="shared" si="7"/>
        <v>0</v>
      </c>
      <c r="X62" s="30">
        <f t="shared" si="7"/>
        <v>0</v>
      </c>
      <c r="Y62" s="7"/>
    </row>
    <row r="63" spans="1:25" ht="11.25" thickBot="1" x14ac:dyDescent="0.2">
      <c r="A63" s="32"/>
      <c r="B63" s="33" t="s">
        <v>63</v>
      </c>
      <c r="C63" s="34">
        <f>SUM(A62*C62)/1000</f>
        <v>0</v>
      </c>
      <c r="D63" s="34">
        <f>+(A62*D62)/1000</f>
        <v>0</v>
      </c>
      <c r="E63" s="34">
        <f>+(A62*E62)/1000</f>
        <v>0</v>
      </c>
      <c r="F63" s="34">
        <f>+(A62*F62)/1000</f>
        <v>0</v>
      </c>
      <c r="G63" s="34">
        <f>+(A62*G62)/1000</f>
        <v>0</v>
      </c>
      <c r="H63" s="34">
        <f>+(A62*H62)</f>
        <v>0</v>
      </c>
      <c r="I63" s="34">
        <f>+(A62*I62)/1000</f>
        <v>0</v>
      </c>
      <c r="J63" s="34">
        <f>+(A62*J62)/1000</f>
        <v>0</v>
      </c>
      <c r="K63" s="34">
        <f>+(A62*K62)/1000</f>
        <v>0</v>
      </c>
      <c r="L63" s="34">
        <f>+(A62*L62)/1000</f>
        <v>0</v>
      </c>
      <c r="M63" s="34">
        <f>+(A62*M62)/1000</f>
        <v>0</v>
      </c>
      <c r="N63" s="34">
        <f>+(A62*N62)/1000</f>
        <v>0</v>
      </c>
      <c r="O63" s="34">
        <f>+(A62*O62)/1000</f>
        <v>0</v>
      </c>
      <c r="P63" s="34">
        <f>+(A62*P62)/1000</f>
        <v>0</v>
      </c>
      <c r="Q63" s="34">
        <f>+(A62*Q62)/1000</f>
        <v>0</v>
      </c>
      <c r="R63" s="34">
        <f>+(A62*R62)/1000</f>
        <v>0</v>
      </c>
      <c r="S63" s="34">
        <f>+(A62*S62)/1000</f>
        <v>0</v>
      </c>
      <c r="T63" s="34">
        <f>+(A62*T62)/1000</f>
        <v>0</v>
      </c>
      <c r="U63" s="34">
        <f>+(A62*U62)/1000</f>
        <v>0</v>
      </c>
      <c r="V63" s="35">
        <f>+(A62*V62)/1000</f>
        <v>0</v>
      </c>
      <c r="W63" s="35">
        <f>+(A62*W62)/1000</f>
        <v>0</v>
      </c>
      <c r="X63" s="35">
        <f>+(A62*X62)/1000</f>
        <v>0</v>
      </c>
      <c r="Y63" s="7"/>
    </row>
    <row r="64" spans="1:25" x14ac:dyDescent="0.15">
      <c r="A64" s="82" t="s">
        <v>42</v>
      </c>
      <c r="B64" s="83"/>
      <c r="C64" s="36">
        <f>+C63+C61</f>
        <v>0</v>
      </c>
      <c r="D64" s="36">
        <f t="shared" ref="D64:X64" si="8">+D63+D61</f>
        <v>0</v>
      </c>
      <c r="E64" s="36">
        <f t="shared" si="8"/>
        <v>0</v>
      </c>
      <c r="F64" s="36">
        <f t="shared" si="8"/>
        <v>0</v>
      </c>
      <c r="G64" s="36">
        <f t="shared" si="8"/>
        <v>0</v>
      </c>
      <c r="H64" s="36">
        <f t="shared" si="8"/>
        <v>0</v>
      </c>
      <c r="I64" s="36">
        <f t="shared" si="8"/>
        <v>0</v>
      </c>
      <c r="J64" s="36">
        <f t="shared" si="8"/>
        <v>0</v>
      </c>
      <c r="K64" s="36">
        <f t="shared" si="8"/>
        <v>0</v>
      </c>
      <c r="L64" s="36">
        <f t="shared" si="8"/>
        <v>0</v>
      </c>
      <c r="M64" s="36">
        <f t="shared" si="8"/>
        <v>0</v>
      </c>
      <c r="N64" s="36">
        <f t="shared" si="8"/>
        <v>0</v>
      </c>
      <c r="O64" s="36">
        <f t="shared" si="8"/>
        <v>0</v>
      </c>
      <c r="P64" s="36">
        <f t="shared" si="8"/>
        <v>0</v>
      </c>
      <c r="Q64" s="36">
        <f t="shared" si="8"/>
        <v>0</v>
      </c>
      <c r="R64" s="36">
        <f t="shared" si="8"/>
        <v>0</v>
      </c>
      <c r="S64" s="36">
        <f t="shared" si="8"/>
        <v>0</v>
      </c>
      <c r="T64" s="36">
        <f t="shared" si="8"/>
        <v>0</v>
      </c>
      <c r="U64" s="36">
        <f t="shared" si="8"/>
        <v>0</v>
      </c>
      <c r="V64" s="37">
        <f t="shared" si="8"/>
        <v>0</v>
      </c>
      <c r="W64" s="37">
        <f t="shared" si="8"/>
        <v>0</v>
      </c>
      <c r="X64" s="37">
        <f t="shared" si="8"/>
        <v>0</v>
      </c>
      <c r="Y64" s="7"/>
    </row>
    <row r="65" spans="1:25" x14ac:dyDescent="0.15">
      <c r="A65" s="75" t="s">
        <v>43</v>
      </c>
      <c r="B65" s="77"/>
      <c r="C65" s="38">
        <v>264</v>
      </c>
      <c r="D65" s="38">
        <v>578</v>
      </c>
      <c r="E65" s="38">
        <v>137</v>
      </c>
      <c r="F65" s="38">
        <v>1748</v>
      </c>
      <c r="G65" s="38">
        <v>862</v>
      </c>
      <c r="H65" s="38">
        <v>132</v>
      </c>
      <c r="I65" s="38">
        <v>132</v>
      </c>
      <c r="J65" s="38">
        <v>828</v>
      </c>
      <c r="K65" s="38">
        <v>787</v>
      </c>
      <c r="L65" s="38">
        <v>494</v>
      </c>
      <c r="M65" s="38">
        <v>268</v>
      </c>
      <c r="N65" s="38">
        <v>153</v>
      </c>
      <c r="O65" s="38">
        <v>525</v>
      </c>
      <c r="P65" s="38">
        <v>348</v>
      </c>
      <c r="Q65" s="38">
        <v>2000</v>
      </c>
      <c r="R65" s="38"/>
      <c r="S65" s="38"/>
      <c r="T65" s="38"/>
      <c r="U65" s="38"/>
      <c r="V65" s="39"/>
      <c r="W65" s="39"/>
      <c r="X65" s="39"/>
      <c r="Y65" s="7"/>
    </row>
    <row r="66" spans="1:25" x14ac:dyDescent="0.15">
      <c r="A66" s="40">
        <f>SUM(A60)</f>
        <v>0</v>
      </c>
      <c r="B66" s="41" t="s">
        <v>44</v>
      </c>
      <c r="C66" s="42">
        <f>SUM(C61*C65)</f>
        <v>0</v>
      </c>
      <c r="D66" s="42">
        <f>SUM(D61*D65)</f>
        <v>0</v>
      </c>
      <c r="E66" s="42">
        <f t="shared" ref="E66:X66" si="9">SUM(E61*E65)</f>
        <v>0</v>
      </c>
      <c r="F66" s="42">
        <f t="shared" si="9"/>
        <v>0</v>
      </c>
      <c r="G66" s="42">
        <f t="shared" si="9"/>
        <v>0</v>
      </c>
      <c r="H66" s="42">
        <f t="shared" si="9"/>
        <v>0</v>
      </c>
      <c r="I66" s="42">
        <f t="shared" si="9"/>
        <v>0</v>
      </c>
      <c r="J66" s="42">
        <f t="shared" si="9"/>
        <v>0</v>
      </c>
      <c r="K66" s="42">
        <f t="shared" si="9"/>
        <v>0</v>
      </c>
      <c r="L66" s="42">
        <f t="shared" si="9"/>
        <v>0</v>
      </c>
      <c r="M66" s="42">
        <f t="shared" si="9"/>
        <v>0</v>
      </c>
      <c r="N66" s="42">
        <f t="shared" si="9"/>
        <v>0</v>
      </c>
      <c r="O66" s="42">
        <f t="shared" si="9"/>
        <v>0</v>
      </c>
      <c r="P66" s="42">
        <f t="shared" si="9"/>
        <v>0</v>
      </c>
      <c r="Q66" s="42">
        <f t="shared" si="9"/>
        <v>0</v>
      </c>
      <c r="R66" s="42">
        <f t="shared" si="9"/>
        <v>0</v>
      </c>
      <c r="S66" s="42">
        <f t="shared" si="9"/>
        <v>0</v>
      </c>
      <c r="T66" s="42">
        <f t="shared" si="9"/>
        <v>0</v>
      </c>
      <c r="U66" s="42">
        <f t="shared" si="9"/>
        <v>0</v>
      </c>
      <c r="V66" s="42">
        <f t="shared" si="9"/>
        <v>0</v>
      </c>
      <c r="W66" s="42">
        <f t="shared" si="9"/>
        <v>0</v>
      </c>
      <c r="X66" s="42">
        <f t="shared" si="9"/>
        <v>0</v>
      </c>
      <c r="Y66" s="43">
        <f>SUM(C66:X66)</f>
        <v>0</v>
      </c>
    </row>
    <row r="67" spans="1:25" x14ac:dyDescent="0.15">
      <c r="A67" s="40">
        <f>SUM(A62)</f>
        <v>0</v>
      </c>
      <c r="B67" s="41" t="s">
        <v>44</v>
      </c>
      <c r="C67" s="42">
        <f>SUM(C63*C65)</f>
        <v>0</v>
      </c>
      <c r="D67" s="42">
        <f>SUM(D63*D65)</f>
        <v>0</v>
      </c>
      <c r="E67" s="42">
        <f t="shared" ref="E67:X67" si="10">SUM(E63*E65)</f>
        <v>0</v>
      </c>
      <c r="F67" s="42">
        <f t="shared" si="10"/>
        <v>0</v>
      </c>
      <c r="G67" s="42">
        <f t="shared" si="10"/>
        <v>0</v>
      </c>
      <c r="H67" s="42">
        <f t="shared" si="10"/>
        <v>0</v>
      </c>
      <c r="I67" s="42">
        <f t="shared" si="10"/>
        <v>0</v>
      </c>
      <c r="J67" s="42">
        <f t="shared" si="10"/>
        <v>0</v>
      </c>
      <c r="K67" s="42">
        <f t="shared" si="10"/>
        <v>0</v>
      </c>
      <c r="L67" s="42">
        <f t="shared" si="10"/>
        <v>0</v>
      </c>
      <c r="M67" s="42">
        <f t="shared" si="10"/>
        <v>0</v>
      </c>
      <c r="N67" s="42">
        <f t="shared" si="10"/>
        <v>0</v>
      </c>
      <c r="O67" s="42">
        <f t="shared" si="10"/>
        <v>0</v>
      </c>
      <c r="P67" s="42">
        <f t="shared" si="10"/>
        <v>0</v>
      </c>
      <c r="Q67" s="42">
        <f t="shared" si="10"/>
        <v>0</v>
      </c>
      <c r="R67" s="42">
        <f t="shared" si="10"/>
        <v>0</v>
      </c>
      <c r="S67" s="42">
        <f t="shared" si="10"/>
        <v>0</v>
      </c>
      <c r="T67" s="42">
        <f t="shared" si="10"/>
        <v>0</v>
      </c>
      <c r="U67" s="42">
        <f t="shared" si="10"/>
        <v>0</v>
      </c>
      <c r="V67" s="42">
        <f t="shared" si="10"/>
        <v>0</v>
      </c>
      <c r="W67" s="42">
        <f t="shared" si="10"/>
        <v>0</v>
      </c>
      <c r="X67" s="42">
        <f t="shared" si="10"/>
        <v>0</v>
      </c>
      <c r="Y67" s="43">
        <f>SUM(C67:X67)</f>
        <v>0</v>
      </c>
    </row>
    <row r="68" spans="1:25" x14ac:dyDescent="0.15">
      <c r="A68" s="66" t="s">
        <v>45</v>
      </c>
      <c r="B68" s="67"/>
      <c r="C68" s="44">
        <f>SUM(C66:C67)</f>
        <v>0</v>
      </c>
      <c r="D68" s="44">
        <f t="shared" ref="D68:X68" si="11">+D64*D65</f>
        <v>0</v>
      </c>
      <c r="E68" s="44">
        <f t="shared" si="11"/>
        <v>0</v>
      </c>
      <c r="F68" s="44">
        <f t="shared" si="11"/>
        <v>0</v>
      </c>
      <c r="G68" s="44">
        <f t="shared" si="11"/>
        <v>0</v>
      </c>
      <c r="H68" s="44">
        <f t="shared" si="11"/>
        <v>0</v>
      </c>
      <c r="I68" s="44">
        <f t="shared" si="11"/>
        <v>0</v>
      </c>
      <c r="J68" s="44">
        <f t="shared" si="11"/>
        <v>0</v>
      </c>
      <c r="K68" s="44">
        <f t="shared" si="11"/>
        <v>0</v>
      </c>
      <c r="L68" s="44">
        <f t="shared" si="11"/>
        <v>0</v>
      </c>
      <c r="M68" s="44">
        <f t="shared" si="11"/>
        <v>0</v>
      </c>
      <c r="N68" s="44">
        <f t="shared" si="11"/>
        <v>0</v>
      </c>
      <c r="O68" s="44">
        <f t="shared" si="11"/>
        <v>0</v>
      </c>
      <c r="P68" s="44">
        <f t="shared" si="11"/>
        <v>0</v>
      </c>
      <c r="Q68" s="44">
        <f t="shared" si="11"/>
        <v>0</v>
      </c>
      <c r="R68" s="44">
        <f t="shared" si="11"/>
        <v>0</v>
      </c>
      <c r="S68" s="44">
        <f t="shared" si="11"/>
        <v>0</v>
      </c>
      <c r="T68" s="44">
        <f t="shared" si="11"/>
        <v>0</v>
      </c>
      <c r="U68" s="44">
        <f t="shared" si="11"/>
        <v>0</v>
      </c>
      <c r="V68" s="45">
        <f t="shared" si="11"/>
        <v>0</v>
      </c>
      <c r="W68" s="45">
        <f t="shared" si="11"/>
        <v>0</v>
      </c>
      <c r="X68" s="45">
        <f t="shared" si="11"/>
        <v>0</v>
      </c>
      <c r="Y68" s="43">
        <f>SUM(C68:X68)</f>
        <v>0</v>
      </c>
    </row>
    <row r="69" spans="1:25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</row>
    <row r="70" spans="1:25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7"/>
    </row>
    <row r="71" spans="1:25" x14ac:dyDescent="0.15">
      <c r="A71" s="84" t="s">
        <v>46</v>
      </c>
      <c r="B71" s="84"/>
      <c r="C71" s="50"/>
      <c r="H71" s="84" t="s">
        <v>47</v>
      </c>
      <c r="I71" s="84"/>
      <c r="J71" s="84"/>
      <c r="K71" s="84"/>
      <c r="P71" s="84" t="s">
        <v>48</v>
      </c>
      <c r="Q71" s="84"/>
      <c r="R71" s="84"/>
      <c r="S71" s="84"/>
    </row>
  </sheetData>
  <mergeCells count="30">
    <mergeCell ref="P71:S71"/>
    <mergeCell ref="P44:S44"/>
    <mergeCell ref="A45:B46"/>
    <mergeCell ref="C45:V45"/>
    <mergeCell ref="A47:A50"/>
    <mergeCell ref="A51:A55"/>
    <mergeCell ref="A56:A59"/>
    <mergeCell ref="A64:B64"/>
    <mergeCell ref="A65:B65"/>
    <mergeCell ref="A68:B68"/>
    <mergeCell ref="A71:B71"/>
    <mergeCell ref="H71:K71"/>
    <mergeCell ref="A28:B28"/>
    <mergeCell ref="H28:K28"/>
    <mergeCell ref="P28:S28"/>
    <mergeCell ref="B43:J43"/>
    <mergeCell ref="M43:Q43"/>
    <mergeCell ref="R43:V43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3" workbookViewId="0">
      <selection activeCell="M31" sqref="M31:Q31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L1" s="2"/>
      <c r="M1" s="69"/>
      <c r="N1" s="69"/>
      <c r="O1" s="69"/>
      <c r="P1" s="69"/>
      <c r="Q1" s="69"/>
      <c r="R1" s="69" t="s">
        <v>2</v>
      </c>
      <c r="S1" s="69"/>
      <c r="T1" s="69"/>
      <c r="U1" s="69"/>
      <c r="V1" s="6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70" t="s">
        <v>145</v>
      </c>
      <c r="Q2" s="70"/>
      <c r="R2" s="70"/>
      <c r="S2" s="70"/>
      <c r="T2" s="5"/>
      <c r="U2" s="5"/>
      <c r="V2" s="5"/>
    </row>
    <row r="3" spans="1:25" x14ac:dyDescent="0.15">
      <c r="A3" s="71"/>
      <c r="B3" s="72"/>
      <c r="C3" s="75" t="s">
        <v>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6"/>
      <c r="X3" s="6"/>
      <c r="Y3" s="7"/>
    </row>
    <row r="4" spans="1:25" ht="67.5" thickBot="1" x14ac:dyDescent="0.2">
      <c r="A4" s="73"/>
      <c r="B4" s="74"/>
      <c r="C4" s="8" t="s">
        <v>5</v>
      </c>
      <c r="D4" s="9" t="s">
        <v>7</v>
      </c>
      <c r="E4" s="10" t="s">
        <v>8</v>
      </c>
      <c r="F4" s="10" t="s">
        <v>10</v>
      </c>
      <c r="G4" s="10" t="s">
        <v>128</v>
      </c>
      <c r="H4" s="10" t="s">
        <v>11</v>
      </c>
      <c r="I4" s="11" t="s">
        <v>129</v>
      </c>
      <c r="J4" s="10" t="s">
        <v>26</v>
      </c>
      <c r="K4" s="10" t="s">
        <v>15</v>
      </c>
      <c r="L4" s="10" t="s">
        <v>130</v>
      </c>
      <c r="M4" s="10" t="s">
        <v>6</v>
      </c>
      <c r="N4" s="11" t="s">
        <v>18</v>
      </c>
      <c r="O4" s="10" t="s">
        <v>95</v>
      </c>
      <c r="P4" s="10" t="s">
        <v>104</v>
      </c>
      <c r="Q4" s="10" t="s">
        <v>21</v>
      </c>
      <c r="R4" s="10" t="s">
        <v>23</v>
      </c>
      <c r="S4" s="10" t="s">
        <v>20</v>
      </c>
      <c r="T4" s="10" t="s">
        <v>50</v>
      </c>
      <c r="U4" s="11" t="s">
        <v>22</v>
      </c>
      <c r="V4" s="12"/>
      <c r="W4" s="9"/>
      <c r="X4" s="9"/>
      <c r="Y4" s="7"/>
    </row>
    <row r="5" spans="1:25" x14ac:dyDescent="0.15">
      <c r="A5" s="78" t="s">
        <v>27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60</v>
      </c>
      <c r="R5" s="14"/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79"/>
      <c r="B6" s="16" t="s">
        <v>130</v>
      </c>
      <c r="C6" s="17"/>
      <c r="D6" s="17">
        <v>7</v>
      </c>
      <c r="E6" s="17"/>
      <c r="F6" s="17">
        <v>15</v>
      </c>
      <c r="G6" s="17">
        <v>120</v>
      </c>
      <c r="H6" s="17"/>
      <c r="I6" s="17"/>
      <c r="J6" s="17"/>
      <c r="K6" s="17"/>
      <c r="L6" s="17">
        <v>15</v>
      </c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79"/>
      <c r="B7" s="16" t="s">
        <v>131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80"/>
      <c r="B8" s="19" t="s">
        <v>31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78" t="s">
        <v>32</v>
      </c>
      <c r="B9" s="13" t="s">
        <v>120</v>
      </c>
      <c r="C9" s="14"/>
      <c r="D9" s="14"/>
      <c r="E9" s="14"/>
      <c r="F9" s="14"/>
      <c r="G9" s="14"/>
      <c r="H9" s="14">
        <v>50</v>
      </c>
      <c r="I9" s="14"/>
      <c r="J9" s="14">
        <v>20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3</v>
      </c>
      <c r="V9" s="15"/>
      <c r="W9" s="15"/>
      <c r="X9" s="15"/>
      <c r="Y9" s="7"/>
    </row>
    <row r="10" spans="1:25" x14ac:dyDescent="0.15">
      <c r="A10" s="79"/>
      <c r="B10" s="22" t="s">
        <v>132</v>
      </c>
      <c r="C10" s="17"/>
      <c r="D10" s="17">
        <v>15</v>
      </c>
      <c r="E10" s="17"/>
      <c r="F10" s="17"/>
      <c r="G10" s="17"/>
      <c r="H10" s="17"/>
      <c r="I10" s="17"/>
      <c r="J10" s="17"/>
      <c r="K10" s="17">
        <v>250</v>
      </c>
      <c r="L10" s="17"/>
      <c r="M10" s="17"/>
      <c r="N10" s="17"/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79"/>
      <c r="B11" s="22" t="s">
        <v>31</v>
      </c>
      <c r="C11" s="17">
        <v>40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80"/>
      <c r="B12" s="19" t="s">
        <v>140</v>
      </c>
      <c r="C12" s="20"/>
      <c r="D12" s="20"/>
      <c r="E12" s="20"/>
      <c r="F12" s="20"/>
      <c r="G12" s="20"/>
      <c r="H12" s="20">
        <v>10</v>
      </c>
      <c r="I12" s="20"/>
      <c r="J12" s="20"/>
      <c r="K12" s="20"/>
      <c r="L12" s="20"/>
      <c r="M12" s="20">
        <v>5</v>
      </c>
      <c r="N12" s="20"/>
      <c r="O12" s="20">
        <v>30</v>
      </c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78" t="s">
        <v>36</v>
      </c>
      <c r="B13" s="13" t="s">
        <v>50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30</v>
      </c>
      <c r="U13" s="14"/>
      <c r="V13" s="15"/>
      <c r="W13" s="15"/>
      <c r="X13" s="15"/>
      <c r="Y13" s="7"/>
    </row>
    <row r="14" spans="1:25" x14ac:dyDescent="0.15">
      <c r="A14" s="79"/>
      <c r="B14" s="16" t="s">
        <v>133</v>
      </c>
      <c r="C14" s="17"/>
      <c r="D14" s="17">
        <v>9</v>
      </c>
      <c r="E14" s="17"/>
      <c r="F14" s="17">
        <v>18</v>
      </c>
      <c r="G14" s="17"/>
      <c r="H14" s="17"/>
      <c r="I14" s="17"/>
      <c r="J14" s="17">
        <v>9</v>
      </c>
      <c r="K14" s="17"/>
      <c r="L14" s="17"/>
      <c r="M14" s="17"/>
      <c r="N14" s="17">
        <v>28</v>
      </c>
      <c r="O14" s="17"/>
      <c r="P14" s="17">
        <f>1/10</f>
        <v>0.1</v>
      </c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79"/>
      <c r="B15" s="16" t="s">
        <v>134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100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81"/>
      <c r="B16" s="19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38</v>
      </c>
      <c r="C17" s="25">
        <f>SUM(C5:C12)</f>
        <v>80</v>
      </c>
      <c r="D17" s="25">
        <f t="shared" ref="D17:X17" si="0">SUM(D5:D12)</f>
        <v>22</v>
      </c>
      <c r="E17" s="25">
        <f t="shared" si="0"/>
        <v>7</v>
      </c>
      <c r="F17" s="25">
        <f t="shared" si="0"/>
        <v>35</v>
      </c>
      <c r="G17" s="25">
        <f t="shared" si="0"/>
        <v>120</v>
      </c>
      <c r="H17" s="25">
        <f t="shared" si="0"/>
        <v>60</v>
      </c>
      <c r="I17" s="25">
        <f t="shared" si="0"/>
        <v>0</v>
      </c>
      <c r="J17" s="25">
        <f t="shared" si="0"/>
        <v>20</v>
      </c>
      <c r="K17" s="25">
        <f t="shared" si="0"/>
        <v>250</v>
      </c>
      <c r="L17" s="25">
        <f t="shared" si="0"/>
        <v>15</v>
      </c>
      <c r="M17" s="25">
        <f t="shared" si="0"/>
        <v>5</v>
      </c>
      <c r="N17" s="25">
        <f t="shared" si="0"/>
        <v>0</v>
      </c>
      <c r="O17" s="25">
        <f t="shared" si="0"/>
        <v>30</v>
      </c>
      <c r="P17" s="25">
        <f t="shared" si="0"/>
        <v>0</v>
      </c>
      <c r="Q17" s="25">
        <f t="shared" si="0"/>
        <v>60</v>
      </c>
      <c r="R17" s="25">
        <f t="shared" si="0"/>
        <v>0</v>
      </c>
      <c r="S17" s="25">
        <f t="shared" si="0"/>
        <v>70</v>
      </c>
      <c r="T17" s="25">
        <f t="shared" si="0"/>
        <v>0</v>
      </c>
      <c r="U17" s="25">
        <f t="shared" si="0"/>
        <v>8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39</v>
      </c>
      <c r="C18" s="29">
        <f>SUM(A17*C17)/1000</f>
        <v>0.08</v>
      </c>
      <c r="D18" s="29">
        <f>+(A17*D17)/1000</f>
        <v>2.1999999999999999E-2</v>
      </c>
      <c r="E18" s="29">
        <f>+(A17*E17)/1000</f>
        <v>7.0000000000000001E-3</v>
      </c>
      <c r="F18" s="29">
        <f>+(A17*F17)/1000</f>
        <v>3.5000000000000003E-2</v>
      </c>
      <c r="G18" s="29">
        <f>+(A17*G17)/1000</f>
        <v>0.12</v>
      </c>
      <c r="H18" s="29">
        <f>+(A17*H17)/1000</f>
        <v>0.06</v>
      </c>
      <c r="I18" s="29">
        <f>+(A17*I17)/1000</f>
        <v>0</v>
      </c>
      <c r="J18" s="29">
        <f>+(A17*J17)/1000</f>
        <v>0.02</v>
      </c>
      <c r="K18" s="29">
        <f>+(A17*K17)/1000</f>
        <v>0.25</v>
      </c>
      <c r="L18" s="29">
        <f>+(A17*L17)/1000</f>
        <v>1.4999999999999999E-2</v>
      </c>
      <c r="M18" s="29">
        <f>+(A17*M17)/1000</f>
        <v>5.0000000000000001E-3</v>
      </c>
      <c r="N18" s="29">
        <f>+(A17*N17)/1000</f>
        <v>0</v>
      </c>
      <c r="O18" s="29">
        <f>+(A17*O17)/1000</f>
        <v>0.03</v>
      </c>
      <c r="P18" s="29">
        <f>+(A17*P17)/1000</f>
        <v>0</v>
      </c>
      <c r="Q18" s="29">
        <f>+(A17*Q17)/1000</f>
        <v>0.06</v>
      </c>
      <c r="R18" s="29">
        <f>+(A17*R17)/1000</f>
        <v>0</v>
      </c>
      <c r="S18" s="29">
        <f>+(A17*S17)/1000</f>
        <v>7.0000000000000007E-2</v>
      </c>
      <c r="T18" s="29">
        <f>+(A17*T17)/1000</f>
        <v>0</v>
      </c>
      <c r="U18" s="29">
        <f>+(A17*U17)/1000</f>
        <v>8.0000000000000002E-3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40</v>
      </c>
      <c r="C19" s="30">
        <f>SUM(C13:C16)</f>
        <v>40</v>
      </c>
      <c r="D19" s="30">
        <f t="shared" ref="D19:X19" si="1">SUM(D13:D16)</f>
        <v>9</v>
      </c>
      <c r="E19" s="30">
        <f t="shared" si="1"/>
        <v>0</v>
      </c>
      <c r="F19" s="30">
        <f t="shared" si="1"/>
        <v>18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9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28</v>
      </c>
      <c r="O19" s="30">
        <f t="shared" si="1"/>
        <v>0</v>
      </c>
      <c r="P19" s="30">
        <f t="shared" si="1"/>
        <v>0.1</v>
      </c>
      <c r="Q19" s="30">
        <f t="shared" si="1"/>
        <v>0</v>
      </c>
      <c r="R19" s="30">
        <f t="shared" si="1"/>
        <v>100</v>
      </c>
      <c r="S19" s="30">
        <f t="shared" si="1"/>
        <v>0</v>
      </c>
      <c r="T19" s="30">
        <f t="shared" si="1"/>
        <v>30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41</v>
      </c>
      <c r="C20" s="34">
        <f>SUM(A19*C19)/1000</f>
        <v>0.04</v>
      </c>
      <c r="D20" s="34">
        <f>+(A19*D19)/1000</f>
        <v>8.9999999999999993E-3</v>
      </c>
      <c r="E20" s="34">
        <f>+(A19*E19)/1000</f>
        <v>0</v>
      </c>
      <c r="F20" s="34">
        <f>+(A19*F19)/1000</f>
        <v>1.7999999999999999E-2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8.9999999999999993E-3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2.8000000000000001E-2</v>
      </c>
      <c r="O20" s="34">
        <f>+(A19*O19)/1000</f>
        <v>0</v>
      </c>
      <c r="P20" s="34">
        <f>+(A19*P19)</f>
        <v>0.1</v>
      </c>
      <c r="Q20" s="34">
        <f>+(A19*Q19)/1000</f>
        <v>0</v>
      </c>
      <c r="R20" s="34">
        <f>+(A19*R19)/1000</f>
        <v>0.1</v>
      </c>
      <c r="S20" s="34">
        <f>+(A19*S19)/1000</f>
        <v>0</v>
      </c>
      <c r="T20" s="34">
        <f>+(A19*T19)/1000</f>
        <v>0.03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82" t="s">
        <v>42</v>
      </c>
      <c r="B21" s="83"/>
      <c r="C21" s="36">
        <f>+C20+C18</f>
        <v>0.12</v>
      </c>
      <c r="D21" s="36">
        <f t="shared" ref="D21:X21" si="2">+D20+D18</f>
        <v>3.1E-2</v>
      </c>
      <c r="E21" s="36">
        <f t="shared" si="2"/>
        <v>7.0000000000000001E-3</v>
      </c>
      <c r="F21" s="36">
        <f t="shared" si="2"/>
        <v>5.3000000000000005E-2</v>
      </c>
      <c r="G21" s="36">
        <f t="shared" si="2"/>
        <v>0.12</v>
      </c>
      <c r="H21" s="36">
        <f t="shared" si="2"/>
        <v>0.06</v>
      </c>
      <c r="I21" s="36">
        <f t="shared" si="2"/>
        <v>0</v>
      </c>
      <c r="J21" s="36">
        <f t="shared" si="2"/>
        <v>2.8999999999999998E-2</v>
      </c>
      <c r="K21" s="36">
        <f t="shared" si="2"/>
        <v>0.25</v>
      </c>
      <c r="L21" s="36">
        <f t="shared" si="2"/>
        <v>1.4999999999999999E-2</v>
      </c>
      <c r="M21" s="36">
        <f t="shared" si="2"/>
        <v>5.0000000000000001E-3</v>
      </c>
      <c r="N21" s="36">
        <f t="shared" si="2"/>
        <v>2.8000000000000001E-2</v>
      </c>
      <c r="O21" s="36">
        <f t="shared" si="2"/>
        <v>0.03</v>
      </c>
      <c r="P21" s="36">
        <f t="shared" si="2"/>
        <v>0.1</v>
      </c>
      <c r="Q21" s="36">
        <f t="shared" si="2"/>
        <v>0.06</v>
      </c>
      <c r="R21" s="36">
        <f t="shared" si="2"/>
        <v>0.1</v>
      </c>
      <c r="S21" s="36">
        <f t="shared" si="2"/>
        <v>7.0000000000000007E-2</v>
      </c>
      <c r="T21" s="36">
        <f t="shared" si="2"/>
        <v>0.03</v>
      </c>
      <c r="U21" s="36">
        <f t="shared" si="2"/>
        <v>8.0000000000000002E-3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75" t="s">
        <v>43</v>
      </c>
      <c r="B22" s="77"/>
      <c r="C22" s="38">
        <v>264</v>
      </c>
      <c r="D22" s="38">
        <v>2352</v>
      </c>
      <c r="E22" s="38">
        <v>1748</v>
      </c>
      <c r="F22" s="38">
        <v>390</v>
      </c>
      <c r="G22" s="38">
        <v>340</v>
      </c>
      <c r="H22" s="38">
        <v>137</v>
      </c>
      <c r="I22" s="38">
        <v>754</v>
      </c>
      <c r="J22" s="38">
        <v>787</v>
      </c>
      <c r="K22" s="38">
        <v>132</v>
      </c>
      <c r="L22" s="38">
        <v>264</v>
      </c>
      <c r="M22" s="38">
        <v>728</v>
      </c>
      <c r="N22" s="38">
        <v>209</v>
      </c>
      <c r="O22" s="38">
        <v>1391</v>
      </c>
      <c r="P22" s="38">
        <v>53</v>
      </c>
      <c r="Q22" s="38">
        <v>762</v>
      </c>
      <c r="R22" s="38">
        <v>348</v>
      </c>
      <c r="S22" s="38">
        <v>338</v>
      </c>
      <c r="T22" s="38">
        <v>862</v>
      </c>
      <c r="U22" s="38">
        <v>153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44</v>
      </c>
      <c r="C23" s="42">
        <f>SUM(C18*C22)</f>
        <v>21.12</v>
      </c>
      <c r="D23" s="42">
        <f>SUM(D18*D22)</f>
        <v>51.744</v>
      </c>
      <c r="E23" s="42">
        <f t="shared" ref="E23:X23" si="3">SUM(E18*E22)</f>
        <v>12.236000000000001</v>
      </c>
      <c r="F23" s="42">
        <f t="shared" si="3"/>
        <v>13.650000000000002</v>
      </c>
      <c r="G23" s="42">
        <f t="shared" si="3"/>
        <v>40.799999999999997</v>
      </c>
      <c r="H23" s="42">
        <f t="shared" si="3"/>
        <v>8.2199999999999989</v>
      </c>
      <c r="I23" s="42">
        <f t="shared" si="3"/>
        <v>0</v>
      </c>
      <c r="J23" s="42">
        <f t="shared" si="3"/>
        <v>15.74</v>
      </c>
      <c r="K23" s="42">
        <f t="shared" si="3"/>
        <v>33</v>
      </c>
      <c r="L23" s="42">
        <f t="shared" si="3"/>
        <v>3.96</v>
      </c>
      <c r="M23" s="42">
        <f t="shared" si="3"/>
        <v>3.64</v>
      </c>
      <c r="N23" s="42">
        <f t="shared" si="3"/>
        <v>0</v>
      </c>
      <c r="O23" s="42">
        <f t="shared" si="3"/>
        <v>41.73</v>
      </c>
      <c r="P23" s="42">
        <f t="shared" si="3"/>
        <v>0</v>
      </c>
      <c r="Q23" s="42">
        <f t="shared" si="3"/>
        <v>45.72</v>
      </c>
      <c r="R23" s="42">
        <f t="shared" si="3"/>
        <v>0</v>
      </c>
      <c r="S23" s="42">
        <f t="shared" si="3"/>
        <v>23.660000000000004</v>
      </c>
      <c r="T23" s="42">
        <f t="shared" si="3"/>
        <v>0</v>
      </c>
      <c r="U23" s="42">
        <f t="shared" si="3"/>
        <v>1.224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316.44400000000002</v>
      </c>
    </row>
    <row r="24" spans="1:25" x14ac:dyDescent="0.15">
      <c r="A24" s="40">
        <f>SUM(A19)</f>
        <v>1</v>
      </c>
      <c r="B24" s="41" t="s">
        <v>44</v>
      </c>
      <c r="C24" s="42">
        <f>SUM(C20*C22)</f>
        <v>10.56</v>
      </c>
      <c r="D24" s="42">
        <f>SUM(D20*D22)</f>
        <v>21.167999999999999</v>
      </c>
      <c r="E24" s="42">
        <f t="shared" ref="E24:X24" si="4">SUM(E20*E22)</f>
        <v>0</v>
      </c>
      <c r="F24" s="42">
        <f t="shared" si="4"/>
        <v>7.02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7.0829999999999993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5.8520000000000003</v>
      </c>
      <c r="O24" s="42">
        <f t="shared" si="4"/>
        <v>0</v>
      </c>
      <c r="P24" s="42">
        <f t="shared" si="4"/>
        <v>5.3000000000000007</v>
      </c>
      <c r="Q24" s="42">
        <f t="shared" si="4"/>
        <v>0</v>
      </c>
      <c r="R24" s="42">
        <f t="shared" si="4"/>
        <v>34.800000000000004</v>
      </c>
      <c r="S24" s="42">
        <f t="shared" si="4"/>
        <v>0</v>
      </c>
      <c r="T24" s="42">
        <f t="shared" si="4"/>
        <v>25.86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117.64300000000001</v>
      </c>
    </row>
    <row r="25" spans="1:25" x14ac:dyDescent="0.15">
      <c r="A25" s="66" t="s">
        <v>45</v>
      </c>
      <c r="B25" s="67"/>
      <c r="C25" s="44">
        <f>SUM(C23:C24)</f>
        <v>31.68</v>
      </c>
      <c r="D25" s="44">
        <f t="shared" ref="D25:X25" si="5">+D21*D22</f>
        <v>72.912000000000006</v>
      </c>
      <c r="E25" s="44">
        <f t="shared" si="5"/>
        <v>12.236000000000001</v>
      </c>
      <c r="F25" s="44">
        <f t="shared" si="5"/>
        <v>20.67</v>
      </c>
      <c r="G25" s="44">
        <f t="shared" si="5"/>
        <v>40.799999999999997</v>
      </c>
      <c r="H25" s="44">
        <f t="shared" si="5"/>
        <v>8.2199999999999989</v>
      </c>
      <c r="I25" s="44">
        <f t="shared" si="5"/>
        <v>0</v>
      </c>
      <c r="J25" s="44">
        <f t="shared" si="5"/>
        <v>22.822999999999997</v>
      </c>
      <c r="K25" s="44">
        <f t="shared" si="5"/>
        <v>33</v>
      </c>
      <c r="L25" s="44">
        <f t="shared" si="5"/>
        <v>3.96</v>
      </c>
      <c r="M25" s="44">
        <f t="shared" si="5"/>
        <v>3.64</v>
      </c>
      <c r="N25" s="44">
        <f t="shared" si="5"/>
        <v>5.8520000000000003</v>
      </c>
      <c r="O25" s="44">
        <f t="shared" si="5"/>
        <v>41.73</v>
      </c>
      <c r="P25" s="44">
        <f t="shared" si="5"/>
        <v>5.3000000000000007</v>
      </c>
      <c r="Q25" s="44">
        <f t="shared" si="5"/>
        <v>45.72</v>
      </c>
      <c r="R25" s="44">
        <f t="shared" si="5"/>
        <v>34.800000000000004</v>
      </c>
      <c r="S25" s="44">
        <f t="shared" si="5"/>
        <v>23.660000000000004</v>
      </c>
      <c r="T25" s="44">
        <f t="shared" si="5"/>
        <v>25.86</v>
      </c>
      <c r="U25" s="44">
        <f t="shared" si="5"/>
        <v>1.224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434.08700000000005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4" t="s">
        <v>46</v>
      </c>
      <c r="B28" s="84"/>
      <c r="C28" s="50"/>
      <c r="H28" s="84" t="s">
        <v>47</v>
      </c>
      <c r="I28" s="84"/>
      <c r="J28" s="84"/>
      <c r="K28" s="84"/>
      <c r="P28" s="84" t="s">
        <v>48</v>
      </c>
      <c r="Q28" s="84"/>
      <c r="R28" s="84"/>
      <c r="S28" s="84"/>
    </row>
    <row r="31" spans="1:25" x14ac:dyDescent="0.15">
      <c r="B31" s="68" t="s">
        <v>0</v>
      </c>
      <c r="C31" s="68"/>
      <c r="D31" s="68"/>
      <c r="E31" s="68"/>
      <c r="F31" s="68"/>
      <c r="G31" s="68"/>
      <c r="H31" s="68"/>
      <c r="I31" s="68"/>
      <c r="J31" s="68"/>
      <c r="L31" s="2"/>
      <c r="M31" s="69"/>
      <c r="N31" s="69"/>
      <c r="O31" s="69"/>
      <c r="P31" s="69"/>
      <c r="Q31" s="69"/>
      <c r="R31" s="69" t="s">
        <v>49</v>
      </c>
      <c r="S31" s="69"/>
      <c r="T31" s="69"/>
      <c r="U31" s="69"/>
      <c r="V31" s="6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70"/>
      <c r="Q32" s="70"/>
      <c r="R32" s="70"/>
      <c r="S32" s="70"/>
      <c r="T32" s="5"/>
      <c r="U32" s="5"/>
      <c r="V32" s="5"/>
    </row>
    <row r="33" spans="1:25" x14ac:dyDescent="0.15">
      <c r="A33" s="71"/>
      <c r="B33" s="72"/>
      <c r="C33" s="75" t="s">
        <v>4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7"/>
      <c r="W33" s="6"/>
      <c r="X33" s="6"/>
      <c r="Y33" s="7"/>
    </row>
    <row r="34" spans="1:25" ht="67.5" thickBot="1" x14ac:dyDescent="0.2">
      <c r="A34" s="73"/>
      <c r="B34" s="74"/>
      <c r="C34" s="8" t="s">
        <v>5</v>
      </c>
      <c r="D34" s="10" t="s">
        <v>6</v>
      </c>
      <c r="E34" s="10" t="s">
        <v>25</v>
      </c>
      <c r="F34" s="10" t="s">
        <v>8</v>
      </c>
      <c r="G34" s="10" t="s">
        <v>95</v>
      </c>
      <c r="H34" s="10" t="s">
        <v>135</v>
      </c>
      <c r="I34" s="10" t="s">
        <v>11</v>
      </c>
      <c r="J34" s="10" t="s">
        <v>86</v>
      </c>
      <c r="K34" s="10" t="s">
        <v>14</v>
      </c>
      <c r="L34" s="10" t="s">
        <v>87</v>
      </c>
      <c r="M34" s="10" t="s">
        <v>20</v>
      </c>
      <c r="N34" s="10" t="s">
        <v>22</v>
      </c>
      <c r="O34" s="10" t="s">
        <v>129</v>
      </c>
      <c r="P34" s="10" t="s">
        <v>17</v>
      </c>
      <c r="Q34" s="10" t="s">
        <v>102</v>
      </c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78" t="s">
        <v>27</v>
      </c>
      <c r="B35" s="13" t="s">
        <v>80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60</v>
      </c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79"/>
      <c r="B36" s="16" t="s">
        <v>95</v>
      </c>
      <c r="C36" s="17"/>
      <c r="D36" s="17"/>
      <c r="E36" s="17"/>
      <c r="G36" s="17">
        <v>30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79"/>
      <c r="B37" s="16" t="s">
        <v>136</v>
      </c>
      <c r="C37" s="17">
        <v>70</v>
      </c>
      <c r="D37" s="17"/>
      <c r="E37" s="17"/>
      <c r="F37" s="17">
        <v>10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80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78" t="s">
        <v>32</v>
      </c>
      <c r="B39" s="13" t="s">
        <v>137</v>
      </c>
      <c r="C39" s="14"/>
      <c r="D39" s="14">
        <v>4</v>
      </c>
      <c r="E39" s="14">
        <f>1/5</f>
        <v>0.2</v>
      </c>
      <c r="F39" s="14"/>
      <c r="G39" s="14"/>
      <c r="H39" s="14"/>
      <c r="I39" s="14">
        <v>40</v>
      </c>
      <c r="J39" s="14"/>
      <c r="K39" s="14"/>
      <c r="L39" s="14"/>
      <c r="M39" s="14"/>
      <c r="N39" s="14"/>
      <c r="O39" s="14">
        <v>20</v>
      </c>
      <c r="P39" s="14"/>
      <c r="Q39" s="14">
        <v>50</v>
      </c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79"/>
      <c r="B40" s="16" t="s">
        <v>138</v>
      </c>
      <c r="C40" s="17"/>
      <c r="D40" s="17">
        <v>15</v>
      </c>
      <c r="E40" s="17"/>
      <c r="F40" s="17"/>
      <c r="G40" s="17"/>
      <c r="H40" s="17"/>
      <c r="I40" s="17">
        <v>20</v>
      </c>
      <c r="J40" s="17"/>
      <c r="K40" s="17">
        <v>50</v>
      </c>
      <c r="L40" s="17"/>
      <c r="M40" s="17"/>
      <c r="N40" s="17">
        <v>3</v>
      </c>
      <c r="O40" s="17"/>
      <c r="P40" s="17">
        <v>2</v>
      </c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79"/>
      <c r="B41" s="16" t="s">
        <v>139</v>
      </c>
      <c r="C41" s="17">
        <v>60</v>
      </c>
      <c r="D41" s="17"/>
      <c r="E41" s="17"/>
      <c r="F41" s="17">
        <v>20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80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78" t="s">
        <v>36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79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79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8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60</v>
      </c>
      <c r="C47" s="25">
        <f>SUM(C35:C38)</f>
        <v>70</v>
      </c>
      <c r="D47" s="25">
        <f t="shared" ref="D47:X47" si="6">SUM(D35:D38)</f>
        <v>0</v>
      </c>
      <c r="E47" s="25">
        <f t="shared" si="6"/>
        <v>0</v>
      </c>
      <c r="F47" s="25">
        <f t="shared" si="6"/>
        <v>10</v>
      </c>
      <c r="G47" s="25">
        <f t="shared" si="6"/>
        <v>30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60</v>
      </c>
      <c r="N47" s="25">
        <f t="shared" si="6"/>
        <v>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61</v>
      </c>
      <c r="C48" s="29">
        <f>SUM(A47*C47)/1000</f>
        <v>7.0000000000000007E-2</v>
      </c>
      <c r="D48" s="29">
        <f>+(A47*D47)/1000</f>
        <v>0</v>
      </c>
      <c r="E48" s="29">
        <f>+(A47*E47)/1000</f>
        <v>0</v>
      </c>
      <c r="F48" s="29">
        <f>+(A47*F47)/1000</f>
        <v>0.01</v>
      </c>
      <c r="G48" s="29">
        <f>+(A47*G47)/1000</f>
        <v>0.03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0.06</v>
      </c>
      <c r="N48" s="29">
        <f>+(A47*N47)/1000</f>
        <v>0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62</v>
      </c>
      <c r="C49" s="30">
        <f>SUM(C39:C42)</f>
        <v>60</v>
      </c>
      <c r="D49" s="30">
        <f t="shared" ref="D49:X49" si="7">SUM(D39:D42)</f>
        <v>19</v>
      </c>
      <c r="E49" s="30">
        <f t="shared" si="7"/>
        <v>0.2</v>
      </c>
      <c r="F49" s="30">
        <f t="shared" si="7"/>
        <v>20</v>
      </c>
      <c r="G49" s="30">
        <f t="shared" si="7"/>
        <v>0</v>
      </c>
      <c r="H49" s="30">
        <f t="shared" si="7"/>
        <v>0</v>
      </c>
      <c r="I49" s="30">
        <f t="shared" si="7"/>
        <v>60</v>
      </c>
      <c r="J49" s="30">
        <f t="shared" si="7"/>
        <v>0</v>
      </c>
      <c r="K49" s="30">
        <f t="shared" si="7"/>
        <v>50</v>
      </c>
      <c r="L49" s="30">
        <f t="shared" si="7"/>
        <v>0</v>
      </c>
      <c r="M49" s="30">
        <f t="shared" si="7"/>
        <v>0</v>
      </c>
      <c r="N49" s="30">
        <f t="shared" si="7"/>
        <v>3</v>
      </c>
      <c r="O49" s="30">
        <f t="shared" si="7"/>
        <v>20</v>
      </c>
      <c r="P49" s="30">
        <f t="shared" si="7"/>
        <v>2</v>
      </c>
      <c r="Q49" s="30">
        <f t="shared" si="7"/>
        <v>50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63</v>
      </c>
      <c r="C50" s="34">
        <f>SUM(A49*C49)/1000</f>
        <v>0.06</v>
      </c>
      <c r="D50" s="34">
        <f>+(A49*D49)/1000</f>
        <v>1.9E-2</v>
      </c>
      <c r="E50" s="34">
        <f>+(A49*E49)</f>
        <v>0.2</v>
      </c>
      <c r="F50" s="34">
        <f>+(A49*F49)/1000</f>
        <v>0.02</v>
      </c>
      <c r="G50" s="34">
        <f>+(A49*G49)/1000</f>
        <v>0</v>
      </c>
      <c r="H50" s="34">
        <f>+(A49*H49)/1000</f>
        <v>0</v>
      </c>
      <c r="I50" s="34">
        <f>+(A49*I49)/1000</f>
        <v>0.06</v>
      </c>
      <c r="J50" s="34">
        <f>+(A49*J49)/1000</f>
        <v>0</v>
      </c>
      <c r="K50" s="34">
        <f>+(A49*K49)/1000</f>
        <v>0.05</v>
      </c>
      <c r="L50" s="34">
        <f>+(A49*L49)/1000</f>
        <v>0</v>
      </c>
      <c r="M50" s="34">
        <f>+(A49*M49)/1000</f>
        <v>0</v>
      </c>
      <c r="N50" s="34">
        <f>+(A49*N49)/1000</f>
        <v>3.0000000000000001E-3</v>
      </c>
      <c r="O50" s="34">
        <f>+(A49*O49)/1000</f>
        <v>0.02</v>
      </c>
      <c r="P50" s="34">
        <f>+(A49*P49)/1000</f>
        <v>2E-3</v>
      </c>
      <c r="Q50" s="34">
        <f>+(A49*Q49)/1000</f>
        <v>0.05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82" t="s">
        <v>42</v>
      </c>
      <c r="B51" s="83"/>
      <c r="C51" s="36">
        <f>+C50+C48</f>
        <v>0.13</v>
      </c>
      <c r="D51" s="36">
        <f t="shared" ref="D51:X51" si="8">+D50+D48</f>
        <v>1.9E-2</v>
      </c>
      <c r="E51" s="36">
        <f t="shared" si="8"/>
        <v>0.2</v>
      </c>
      <c r="F51" s="36">
        <f t="shared" si="8"/>
        <v>0.03</v>
      </c>
      <c r="G51" s="36">
        <f t="shared" si="8"/>
        <v>0.03</v>
      </c>
      <c r="H51" s="36">
        <f t="shared" si="8"/>
        <v>0</v>
      </c>
      <c r="I51" s="36">
        <f t="shared" si="8"/>
        <v>0.06</v>
      </c>
      <c r="J51" s="36">
        <f t="shared" si="8"/>
        <v>0</v>
      </c>
      <c r="K51" s="36">
        <f t="shared" si="8"/>
        <v>0.05</v>
      </c>
      <c r="L51" s="36">
        <f t="shared" si="8"/>
        <v>0</v>
      </c>
      <c r="M51" s="36">
        <f t="shared" si="8"/>
        <v>0.06</v>
      </c>
      <c r="N51" s="36">
        <f t="shared" si="8"/>
        <v>3.0000000000000001E-3</v>
      </c>
      <c r="O51" s="36">
        <f t="shared" si="8"/>
        <v>0.02</v>
      </c>
      <c r="P51" s="36">
        <f t="shared" si="8"/>
        <v>2E-3</v>
      </c>
      <c r="Q51" s="36">
        <f t="shared" si="8"/>
        <v>0.05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75" t="s">
        <v>43</v>
      </c>
      <c r="B52" s="77"/>
      <c r="C52" s="38">
        <v>264</v>
      </c>
      <c r="D52" s="38">
        <v>578</v>
      </c>
      <c r="E52" s="38">
        <v>138</v>
      </c>
      <c r="F52" s="38">
        <v>1748</v>
      </c>
      <c r="G52" s="38">
        <v>1391</v>
      </c>
      <c r="H52" s="38">
        <v>988</v>
      </c>
      <c r="I52" s="38">
        <v>137</v>
      </c>
      <c r="J52" s="38">
        <v>268</v>
      </c>
      <c r="K52" s="38">
        <v>347</v>
      </c>
      <c r="L52" s="38">
        <v>147</v>
      </c>
      <c r="M52" s="38">
        <v>338</v>
      </c>
      <c r="N52" s="38">
        <v>153</v>
      </c>
      <c r="O52" s="38">
        <v>754</v>
      </c>
      <c r="P52" s="38">
        <v>198</v>
      </c>
      <c r="Q52" s="38">
        <v>94</v>
      </c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44</v>
      </c>
      <c r="C53" s="42">
        <f>SUM(C48*C52)</f>
        <v>18.48</v>
      </c>
      <c r="D53" s="42">
        <f t="shared" ref="D53:X53" si="9">SUM(D48*D52)</f>
        <v>0</v>
      </c>
      <c r="E53" s="42">
        <f t="shared" si="9"/>
        <v>0</v>
      </c>
      <c r="F53" s="42">
        <f t="shared" si="9"/>
        <v>17.48</v>
      </c>
      <c r="G53" s="42">
        <f t="shared" si="9"/>
        <v>41.73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20.279999999999998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97.97</v>
      </c>
    </row>
    <row r="54" spans="1:25" x14ac:dyDescent="0.15">
      <c r="A54" s="40">
        <f>SUM(A49)</f>
        <v>1</v>
      </c>
      <c r="B54" s="41" t="s">
        <v>44</v>
      </c>
      <c r="C54" s="42">
        <f>SUM(C50*C52)</f>
        <v>15.84</v>
      </c>
      <c r="D54" s="42">
        <f t="shared" ref="D54:X54" si="10">SUM(D50*D52)</f>
        <v>10.981999999999999</v>
      </c>
      <c r="E54" s="42">
        <f t="shared" si="10"/>
        <v>27.6</v>
      </c>
      <c r="F54" s="42">
        <f t="shared" si="10"/>
        <v>34.96</v>
      </c>
      <c r="G54" s="42">
        <f t="shared" si="10"/>
        <v>0</v>
      </c>
      <c r="H54" s="42">
        <f t="shared" si="10"/>
        <v>0</v>
      </c>
      <c r="I54" s="42">
        <f t="shared" si="10"/>
        <v>8.2199999999999989</v>
      </c>
      <c r="J54" s="42">
        <f t="shared" si="10"/>
        <v>0</v>
      </c>
      <c r="K54" s="42">
        <f t="shared" si="10"/>
        <v>17.350000000000001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15.08</v>
      </c>
      <c r="P54" s="42">
        <f t="shared" si="10"/>
        <v>0.39600000000000002</v>
      </c>
      <c r="Q54" s="42">
        <f t="shared" si="10"/>
        <v>4.7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135.58699999999999</v>
      </c>
    </row>
    <row r="55" spans="1:25" x14ac:dyDescent="0.15">
      <c r="A55" s="66" t="s">
        <v>45</v>
      </c>
      <c r="B55" s="67"/>
      <c r="C55" s="44">
        <f>SUM(C53:C54)</f>
        <v>34.32</v>
      </c>
      <c r="D55" s="44">
        <f t="shared" ref="D55:X55" si="11">SUM(D53:D54)</f>
        <v>10.981999999999999</v>
      </c>
      <c r="E55" s="44">
        <f t="shared" si="11"/>
        <v>27.6</v>
      </c>
      <c r="F55" s="44">
        <f t="shared" si="11"/>
        <v>52.44</v>
      </c>
      <c r="G55" s="44">
        <f t="shared" si="11"/>
        <v>41.73</v>
      </c>
      <c r="H55" s="44">
        <f t="shared" si="11"/>
        <v>0</v>
      </c>
      <c r="I55" s="44">
        <f t="shared" si="11"/>
        <v>8.2199999999999989</v>
      </c>
      <c r="J55" s="44">
        <f t="shared" si="11"/>
        <v>0</v>
      </c>
      <c r="K55" s="44">
        <f t="shared" si="11"/>
        <v>17.350000000000001</v>
      </c>
      <c r="L55" s="44">
        <f t="shared" si="11"/>
        <v>0</v>
      </c>
      <c r="M55" s="44">
        <f t="shared" si="11"/>
        <v>20.279999999999998</v>
      </c>
      <c r="N55" s="44">
        <f t="shared" si="11"/>
        <v>0.45900000000000002</v>
      </c>
      <c r="O55" s="44">
        <f t="shared" si="11"/>
        <v>15.08</v>
      </c>
      <c r="P55" s="44">
        <f t="shared" si="11"/>
        <v>0.39600000000000002</v>
      </c>
      <c r="Q55" s="44">
        <f t="shared" si="11"/>
        <v>4.7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233.55699999999999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4" t="s">
        <v>46</v>
      </c>
      <c r="B58" s="84"/>
      <c r="C58" s="50"/>
      <c r="H58" s="84" t="s">
        <v>47</v>
      </c>
      <c r="I58" s="84"/>
      <c r="J58" s="84"/>
      <c r="K58" s="84"/>
      <c r="P58" s="84" t="s">
        <v>48</v>
      </c>
      <c r="Q58" s="84"/>
      <c r="R58" s="84"/>
      <c r="S58" s="8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A34" sqref="AA34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L1" s="2"/>
      <c r="M1" s="69" t="s">
        <v>1</v>
      </c>
      <c r="N1" s="69"/>
      <c r="O1" s="69"/>
      <c r="P1" s="69"/>
      <c r="Q1" s="69"/>
      <c r="R1" s="69" t="s">
        <v>2</v>
      </c>
      <c r="S1" s="69"/>
      <c r="T1" s="69"/>
      <c r="U1" s="69"/>
      <c r="V1" s="6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70" t="s">
        <v>146</v>
      </c>
      <c r="Q2" s="70"/>
      <c r="R2" s="70"/>
      <c r="S2" s="70"/>
      <c r="T2" s="5"/>
      <c r="U2" s="5"/>
      <c r="V2" s="5"/>
    </row>
    <row r="3" spans="1:25" x14ac:dyDescent="0.15">
      <c r="A3" s="71"/>
      <c r="B3" s="72"/>
      <c r="C3" s="75" t="s">
        <v>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6"/>
      <c r="X3" s="6"/>
      <c r="Y3" s="7"/>
    </row>
    <row r="4" spans="1:25" ht="61.5" thickBot="1" x14ac:dyDescent="0.2">
      <c r="A4" s="73"/>
      <c r="B4" s="74"/>
      <c r="C4" s="8" t="s">
        <v>5</v>
      </c>
      <c r="D4" s="9" t="s">
        <v>6</v>
      </c>
      <c r="E4" s="10" t="s">
        <v>8</v>
      </c>
      <c r="F4" s="10" t="s">
        <v>10</v>
      </c>
      <c r="G4" s="10" t="s">
        <v>68</v>
      </c>
      <c r="H4" s="10" t="s">
        <v>26</v>
      </c>
      <c r="I4" s="11" t="s">
        <v>7</v>
      </c>
      <c r="J4" s="10" t="s">
        <v>69</v>
      </c>
      <c r="K4" s="10" t="s">
        <v>70</v>
      </c>
      <c r="L4" s="10" t="s">
        <v>15</v>
      </c>
      <c r="M4" s="10" t="s">
        <v>17</v>
      </c>
      <c r="N4" s="11" t="s">
        <v>53</v>
      </c>
      <c r="O4" s="10" t="s">
        <v>11</v>
      </c>
      <c r="P4" s="10" t="s">
        <v>21</v>
      </c>
      <c r="Q4" s="10" t="s">
        <v>20</v>
      </c>
      <c r="R4" s="10" t="s">
        <v>22</v>
      </c>
      <c r="S4" s="10" t="s">
        <v>13</v>
      </c>
      <c r="T4" s="10"/>
      <c r="U4" s="11"/>
      <c r="V4" s="12"/>
      <c r="W4" s="9"/>
      <c r="X4" s="9"/>
      <c r="Y4" s="7"/>
    </row>
    <row r="5" spans="1:25" x14ac:dyDescent="0.15">
      <c r="A5" s="78" t="s">
        <v>27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70</v>
      </c>
      <c r="Q5" s="14">
        <v>70</v>
      </c>
      <c r="R5" s="14"/>
      <c r="S5" s="14"/>
      <c r="T5" s="14"/>
      <c r="U5" s="14"/>
      <c r="V5" s="15"/>
      <c r="W5" s="15"/>
      <c r="X5" s="15"/>
      <c r="Y5" s="7"/>
    </row>
    <row r="6" spans="1:25" x14ac:dyDescent="0.15">
      <c r="A6" s="79"/>
      <c r="B6" s="16" t="s">
        <v>141</v>
      </c>
      <c r="C6" s="17"/>
      <c r="D6" s="17"/>
      <c r="E6" s="17"/>
      <c r="F6" s="17">
        <v>5</v>
      </c>
      <c r="G6" s="17">
        <v>35</v>
      </c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79"/>
      <c r="B7" s="16" t="s">
        <v>73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80"/>
      <c r="B8" s="19" t="s">
        <v>35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78" t="s">
        <v>32</v>
      </c>
      <c r="B9" s="13" t="s">
        <v>149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40</v>
      </c>
      <c r="P9" s="14"/>
      <c r="Q9" s="14"/>
      <c r="R9" s="14"/>
      <c r="S9" s="14">
        <v>40</v>
      </c>
      <c r="T9" s="14"/>
      <c r="U9" s="14"/>
      <c r="V9" s="15"/>
      <c r="W9" s="15"/>
      <c r="X9" s="15"/>
      <c r="Y9" s="7"/>
    </row>
    <row r="10" spans="1:25" x14ac:dyDescent="0.15">
      <c r="A10" s="79"/>
      <c r="B10" s="22" t="s">
        <v>74</v>
      </c>
      <c r="C10" s="17"/>
      <c r="D10" s="17"/>
      <c r="E10" s="17"/>
      <c r="F10" s="17"/>
      <c r="G10" s="17"/>
      <c r="H10" s="17"/>
      <c r="I10" s="17">
        <v>8</v>
      </c>
      <c r="J10" s="17">
        <v>70</v>
      </c>
      <c r="K10" s="17">
        <v>20</v>
      </c>
      <c r="L10" s="17">
        <v>20</v>
      </c>
      <c r="M10" s="17">
        <v>5</v>
      </c>
      <c r="N10" s="17"/>
      <c r="O10" s="17">
        <v>10</v>
      </c>
      <c r="P10" s="17"/>
      <c r="Q10" s="17"/>
      <c r="R10" s="17">
        <v>5</v>
      </c>
      <c r="S10" s="17"/>
      <c r="T10" s="17"/>
      <c r="U10" s="17"/>
      <c r="V10" s="18"/>
      <c r="W10" s="18"/>
      <c r="X10" s="18"/>
      <c r="Y10" s="7"/>
    </row>
    <row r="11" spans="1:25" x14ac:dyDescent="0.15">
      <c r="A11" s="79"/>
      <c r="B11" s="22" t="s">
        <v>8</v>
      </c>
      <c r="C11" s="17"/>
      <c r="D11" s="17"/>
      <c r="E11" s="17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80"/>
      <c r="B12" s="19" t="s">
        <v>35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78" t="s">
        <v>36</v>
      </c>
      <c r="B13" s="13" t="s">
        <v>53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50</v>
      </c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79"/>
      <c r="B14" s="16" t="s">
        <v>75</v>
      </c>
      <c r="C14" s="17"/>
      <c r="D14" s="17">
        <v>15</v>
      </c>
      <c r="E14" s="17"/>
      <c r="F14" s="17"/>
      <c r="G14" s="17"/>
      <c r="H14" s="17"/>
      <c r="I14" s="17"/>
      <c r="J14" s="17"/>
      <c r="K14" s="17"/>
      <c r="L14" s="17">
        <v>250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79"/>
      <c r="B15" s="16" t="s">
        <v>76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81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38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25</v>
      </c>
      <c r="G17" s="25">
        <f t="shared" si="0"/>
        <v>35</v>
      </c>
      <c r="H17" s="25">
        <f t="shared" si="0"/>
        <v>35</v>
      </c>
      <c r="I17" s="25">
        <f t="shared" si="0"/>
        <v>8</v>
      </c>
      <c r="J17" s="25">
        <f t="shared" si="0"/>
        <v>70</v>
      </c>
      <c r="K17" s="25">
        <f t="shared" si="0"/>
        <v>20</v>
      </c>
      <c r="L17" s="25">
        <f t="shared" si="0"/>
        <v>20</v>
      </c>
      <c r="M17" s="25">
        <f t="shared" si="0"/>
        <v>5</v>
      </c>
      <c r="N17" s="25">
        <f t="shared" si="0"/>
        <v>0</v>
      </c>
      <c r="O17" s="25">
        <f t="shared" si="0"/>
        <v>50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40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39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2.5000000000000001E-2</v>
      </c>
      <c r="G18" s="29">
        <f>+(A17*G17)/1000</f>
        <v>3.5000000000000003E-2</v>
      </c>
      <c r="H18" s="29">
        <f>+(A17*H17)/1000</f>
        <v>3.5000000000000003E-2</v>
      </c>
      <c r="I18" s="29">
        <f>+(A17*I17)/1000</f>
        <v>8.0000000000000002E-3</v>
      </c>
      <c r="J18" s="29">
        <f>+(A17*J17)/1000</f>
        <v>7.0000000000000007E-2</v>
      </c>
      <c r="K18" s="29">
        <f>+(A17*K17)/1000</f>
        <v>0.02</v>
      </c>
      <c r="L18" s="29">
        <f>+(A17*L17)/1000</f>
        <v>0.02</v>
      </c>
      <c r="M18" s="29">
        <f>+(A17*M17)/1000</f>
        <v>5.0000000000000001E-3</v>
      </c>
      <c r="N18" s="29">
        <f>+(A17*N17)/1000</f>
        <v>0</v>
      </c>
      <c r="O18" s="29">
        <f>+(A17*O17)/1000</f>
        <v>0.05</v>
      </c>
      <c r="P18" s="29">
        <f>+(A17*P17)/1000</f>
        <v>7.0000000000000007E-2</v>
      </c>
      <c r="Q18" s="29">
        <f>+(A17*Q17)/1000</f>
        <v>7.0000000000000007E-2</v>
      </c>
      <c r="R18" s="29">
        <f>+(A17*R17)/1000</f>
        <v>5.0000000000000001E-3</v>
      </c>
      <c r="S18" s="29">
        <f>+(A17*S17)/1000</f>
        <v>0.04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40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250</v>
      </c>
      <c r="M19" s="30">
        <f t="shared" si="1"/>
        <v>0</v>
      </c>
      <c r="N19" s="30">
        <f>SUM(N13:N16)</f>
        <v>50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41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0.25</v>
      </c>
      <c r="M20" s="34">
        <f>+(A19*M19)/1000</f>
        <v>0</v>
      </c>
      <c r="N20" s="34">
        <f>+(A19*N19)/1000</f>
        <v>0.05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82" t="s">
        <v>42</v>
      </c>
      <c r="B21" s="83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1.4E-2</v>
      </c>
      <c r="F21" s="36">
        <f t="shared" si="2"/>
        <v>2.5000000000000001E-2</v>
      </c>
      <c r="G21" s="36">
        <f t="shared" si="2"/>
        <v>3.5000000000000003E-2</v>
      </c>
      <c r="H21" s="36">
        <f t="shared" si="2"/>
        <v>3.5000000000000003E-2</v>
      </c>
      <c r="I21" s="36">
        <f t="shared" si="2"/>
        <v>8.0000000000000002E-3</v>
      </c>
      <c r="J21" s="36">
        <f t="shared" si="2"/>
        <v>7.0000000000000007E-2</v>
      </c>
      <c r="K21" s="36">
        <f t="shared" si="2"/>
        <v>0.02</v>
      </c>
      <c r="L21" s="36">
        <f t="shared" si="2"/>
        <v>0.27</v>
      </c>
      <c r="M21" s="36">
        <f t="shared" si="2"/>
        <v>5.0000000000000001E-3</v>
      </c>
      <c r="N21" s="36">
        <f t="shared" si="2"/>
        <v>0.05</v>
      </c>
      <c r="O21" s="36">
        <f t="shared" si="2"/>
        <v>0.05</v>
      </c>
      <c r="P21" s="36">
        <f t="shared" si="2"/>
        <v>7.0000000000000007E-2</v>
      </c>
      <c r="Q21" s="36">
        <f t="shared" si="2"/>
        <v>7.0000000000000007E-2</v>
      </c>
      <c r="R21" s="36">
        <f t="shared" si="2"/>
        <v>5.0000000000000001E-3</v>
      </c>
      <c r="S21" s="36">
        <f t="shared" si="2"/>
        <v>0.04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75" t="s">
        <v>43</v>
      </c>
      <c r="B22" s="77"/>
      <c r="C22" s="38">
        <v>264</v>
      </c>
      <c r="D22" s="38">
        <v>787</v>
      </c>
      <c r="E22" s="38">
        <v>1748</v>
      </c>
      <c r="F22" s="38">
        <v>390</v>
      </c>
      <c r="G22" s="38">
        <v>1310</v>
      </c>
      <c r="H22" s="38">
        <v>787</v>
      </c>
      <c r="I22" s="38">
        <v>2352</v>
      </c>
      <c r="J22" s="38">
        <v>1190</v>
      </c>
      <c r="K22" s="38">
        <v>414</v>
      </c>
      <c r="L22" s="38">
        <v>132</v>
      </c>
      <c r="M22" s="38">
        <v>198</v>
      </c>
      <c r="N22" s="38">
        <v>494</v>
      </c>
      <c r="O22" s="38">
        <v>137</v>
      </c>
      <c r="P22" s="38">
        <v>762</v>
      </c>
      <c r="Q22" s="38">
        <v>338</v>
      </c>
      <c r="R22" s="38">
        <v>153</v>
      </c>
      <c r="S22" s="38">
        <v>200</v>
      </c>
      <c r="T22" s="38"/>
      <c r="U22" s="38"/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44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9.75</v>
      </c>
      <c r="G23" s="42">
        <f t="shared" si="3"/>
        <v>45.85</v>
      </c>
      <c r="H23" s="42">
        <f t="shared" si="3"/>
        <v>27.545000000000002</v>
      </c>
      <c r="I23" s="42">
        <f t="shared" si="3"/>
        <v>18.815999999999999</v>
      </c>
      <c r="J23" s="42">
        <f t="shared" si="3"/>
        <v>83.300000000000011</v>
      </c>
      <c r="K23" s="42">
        <f t="shared" si="3"/>
        <v>8.2799999999999994</v>
      </c>
      <c r="L23" s="42">
        <f t="shared" si="3"/>
        <v>2.64</v>
      </c>
      <c r="M23" s="42">
        <f t="shared" si="3"/>
        <v>0.99</v>
      </c>
      <c r="N23" s="42">
        <f t="shared" si="3"/>
        <v>0</v>
      </c>
      <c r="O23" s="42">
        <f t="shared" si="3"/>
        <v>6.8500000000000005</v>
      </c>
      <c r="P23" s="42">
        <f t="shared" si="3"/>
        <v>53.34</v>
      </c>
      <c r="Q23" s="42">
        <f t="shared" si="3"/>
        <v>23.660000000000004</v>
      </c>
      <c r="R23" s="42">
        <f t="shared" si="3"/>
        <v>0.76500000000000001</v>
      </c>
      <c r="S23" s="42">
        <f t="shared" si="3"/>
        <v>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335.37800000000004</v>
      </c>
    </row>
    <row r="24" spans="1:25" x14ac:dyDescent="0.15">
      <c r="A24" s="40">
        <f>SUM(A19)</f>
        <v>1</v>
      </c>
      <c r="B24" s="41" t="s">
        <v>44</v>
      </c>
      <c r="C24" s="42">
        <f>SUM(C20*C22)</f>
        <v>10.56</v>
      </c>
      <c r="D24" s="42">
        <f>SUM(D20*D22)</f>
        <v>11.805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</v>
      </c>
      <c r="M24" s="42">
        <f t="shared" si="4"/>
        <v>0</v>
      </c>
      <c r="N24" s="42">
        <f t="shared" si="4"/>
        <v>24.700000000000003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80.064999999999998</v>
      </c>
    </row>
    <row r="25" spans="1:25" x14ac:dyDescent="0.15">
      <c r="A25" s="66" t="s">
        <v>45</v>
      </c>
      <c r="B25" s="67"/>
      <c r="C25" s="44">
        <f>SUM(C23:C24)</f>
        <v>31.68</v>
      </c>
      <c r="D25" s="44">
        <f t="shared" ref="D25:X25" si="5">+D21*D22</f>
        <v>11.805</v>
      </c>
      <c r="E25" s="44">
        <f t="shared" si="5"/>
        <v>24.472000000000001</v>
      </c>
      <c r="F25" s="44">
        <f t="shared" si="5"/>
        <v>9.75</v>
      </c>
      <c r="G25" s="44">
        <f t="shared" si="5"/>
        <v>45.85</v>
      </c>
      <c r="H25" s="44">
        <f t="shared" si="5"/>
        <v>27.545000000000002</v>
      </c>
      <c r="I25" s="44">
        <f t="shared" si="5"/>
        <v>18.815999999999999</v>
      </c>
      <c r="J25" s="44">
        <f t="shared" si="5"/>
        <v>83.300000000000011</v>
      </c>
      <c r="K25" s="44">
        <f t="shared" si="5"/>
        <v>8.2799999999999994</v>
      </c>
      <c r="L25" s="44">
        <f t="shared" si="5"/>
        <v>35.64</v>
      </c>
      <c r="M25" s="44">
        <f t="shared" si="5"/>
        <v>0.99</v>
      </c>
      <c r="N25" s="44">
        <f t="shared" si="5"/>
        <v>24.700000000000003</v>
      </c>
      <c r="O25" s="44">
        <f t="shared" si="5"/>
        <v>6.8500000000000005</v>
      </c>
      <c r="P25" s="44">
        <f t="shared" si="5"/>
        <v>53.34</v>
      </c>
      <c r="Q25" s="44">
        <f t="shared" si="5"/>
        <v>23.660000000000004</v>
      </c>
      <c r="R25" s="44">
        <f t="shared" si="5"/>
        <v>0.76500000000000001</v>
      </c>
      <c r="S25" s="44">
        <f t="shared" si="5"/>
        <v>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415.44300000000004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4" t="s">
        <v>46</v>
      </c>
      <c r="B28" s="84"/>
      <c r="C28" s="50"/>
      <c r="H28" s="84" t="s">
        <v>47</v>
      </c>
      <c r="I28" s="84"/>
      <c r="J28" s="84"/>
      <c r="K28" s="84"/>
      <c r="P28" s="84" t="s">
        <v>48</v>
      </c>
      <c r="Q28" s="84"/>
      <c r="R28" s="84"/>
      <c r="S28" s="84"/>
    </row>
    <row r="31" spans="1:25" x14ac:dyDescent="0.15">
      <c r="B31" s="68" t="s">
        <v>0</v>
      </c>
      <c r="C31" s="68"/>
      <c r="D31" s="68"/>
      <c r="E31" s="68"/>
      <c r="F31" s="68"/>
      <c r="G31" s="68"/>
      <c r="H31" s="68"/>
      <c r="I31" s="68"/>
      <c r="J31" s="68"/>
      <c r="L31" s="2"/>
      <c r="M31" s="69" t="s">
        <v>1</v>
      </c>
      <c r="N31" s="69"/>
      <c r="O31" s="69"/>
      <c r="P31" s="69"/>
      <c r="Q31" s="69"/>
      <c r="R31" s="69" t="s">
        <v>49</v>
      </c>
      <c r="S31" s="69"/>
      <c r="T31" s="69"/>
      <c r="U31" s="69"/>
      <c r="V31" s="6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O32" s="1" t="s">
        <v>146</v>
      </c>
      <c r="P32" s="70"/>
      <c r="Q32" s="70"/>
      <c r="R32" s="70"/>
      <c r="S32" s="70"/>
      <c r="T32" s="5"/>
      <c r="U32" s="5"/>
      <c r="V32" s="5"/>
    </row>
    <row r="33" spans="1:25" x14ac:dyDescent="0.15">
      <c r="A33" s="71"/>
      <c r="B33" s="72"/>
      <c r="C33" s="75" t="s">
        <v>4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7"/>
      <c r="W33" s="6"/>
      <c r="X33" s="6"/>
      <c r="Y33" s="7"/>
    </row>
    <row r="34" spans="1:25" ht="55.5" thickBot="1" x14ac:dyDescent="0.2">
      <c r="A34" s="73"/>
      <c r="B34" s="74"/>
      <c r="C34" s="8" t="s">
        <v>5</v>
      </c>
      <c r="D34" s="10" t="s">
        <v>6</v>
      </c>
      <c r="E34" s="10" t="s">
        <v>7</v>
      </c>
      <c r="F34" s="10" t="s">
        <v>8</v>
      </c>
      <c r="G34" s="10" t="s">
        <v>77</v>
      </c>
      <c r="H34" s="10" t="s">
        <v>23</v>
      </c>
      <c r="I34" s="10" t="s">
        <v>10</v>
      </c>
      <c r="J34" s="10" t="s">
        <v>18</v>
      </c>
      <c r="K34" s="10" t="s">
        <v>78</v>
      </c>
      <c r="L34" s="10" t="s">
        <v>79</v>
      </c>
      <c r="M34" s="10" t="s">
        <v>26</v>
      </c>
      <c r="N34" s="10" t="s">
        <v>20</v>
      </c>
      <c r="O34" s="10" t="s">
        <v>22</v>
      </c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78">
        <v>70</v>
      </c>
      <c r="B35" s="13" t="s">
        <v>80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50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79"/>
      <c r="B36" s="16" t="s">
        <v>81</v>
      </c>
      <c r="C36" s="17"/>
      <c r="D36" s="17">
        <v>5</v>
      </c>
      <c r="E36" s="17"/>
      <c r="F36" s="17"/>
      <c r="G36" s="17">
        <f>1/8</f>
        <v>0.125</v>
      </c>
      <c r="H36" s="17">
        <v>25</v>
      </c>
      <c r="I36" s="17">
        <v>18</v>
      </c>
      <c r="J36" s="17">
        <v>28</v>
      </c>
      <c r="K36" s="17"/>
      <c r="L36" s="17"/>
      <c r="M36" s="17"/>
      <c r="N36" s="17">
        <v>20</v>
      </c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 t="s">
        <v>82</v>
      </c>
    </row>
    <row r="37" spans="1:25" x14ac:dyDescent="0.15">
      <c r="A37" s="79"/>
      <c r="B37" s="16" t="s">
        <v>83</v>
      </c>
      <c r="C37" s="17"/>
      <c r="D37" s="17"/>
      <c r="E37" s="17"/>
      <c r="F37" s="17">
        <v>15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80"/>
      <c r="B38" s="19" t="s">
        <v>31</v>
      </c>
      <c r="C38" s="20">
        <v>50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78" t="s">
        <v>32</v>
      </c>
      <c r="B39" s="13" t="s">
        <v>84</v>
      </c>
      <c r="C39" s="14"/>
      <c r="D39" s="14"/>
      <c r="E39" s="14">
        <v>5</v>
      </c>
      <c r="F39" s="14"/>
      <c r="G39" s="14"/>
      <c r="H39" s="14">
        <v>120</v>
      </c>
      <c r="I39" s="14"/>
      <c r="J39" s="14">
        <v>3</v>
      </c>
      <c r="K39" s="14"/>
      <c r="L39" s="14">
        <v>20</v>
      </c>
      <c r="M39" s="14">
        <v>5</v>
      </c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79"/>
      <c r="B40" s="16" t="s">
        <v>142</v>
      </c>
      <c r="C40" s="17"/>
      <c r="D40" s="17">
        <v>13</v>
      </c>
      <c r="E40" s="17"/>
      <c r="F40" s="17"/>
      <c r="G40" s="17"/>
      <c r="H40" s="17">
        <v>20</v>
      </c>
      <c r="I40" s="17"/>
      <c r="J40" s="17"/>
      <c r="K40" s="17">
        <v>50</v>
      </c>
      <c r="L40" s="17"/>
      <c r="M40" s="17"/>
      <c r="N40" s="17"/>
      <c r="O40" s="17">
        <v>3</v>
      </c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79"/>
      <c r="B41" s="16" t="s">
        <v>8</v>
      </c>
      <c r="C41" s="17">
        <v>60</v>
      </c>
      <c r="D41" s="17"/>
      <c r="E41" s="17"/>
      <c r="F41" s="17">
        <v>15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80"/>
      <c r="B42" s="19" t="s">
        <v>35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78" t="s">
        <v>36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79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79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8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60</v>
      </c>
      <c r="C47" s="25">
        <f>SUM(C35:C38)</f>
        <v>50</v>
      </c>
      <c r="D47" s="25">
        <f t="shared" ref="D47:X47" si="6">SUM(D35:D38)</f>
        <v>5</v>
      </c>
      <c r="E47" s="25">
        <f t="shared" si="6"/>
        <v>0</v>
      </c>
      <c r="F47" s="25">
        <f t="shared" si="6"/>
        <v>15</v>
      </c>
      <c r="G47" s="25">
        <f t="shared" si="6"/>
        <v>0.125</v>
      </c>
      <c r="H47" s="25">
        <f t="shared" si="6"/>
        <v>25</v>
      </c>
      <c r="I47" s="25">
        <f t="shared" si="6"/>
        <v>18</v>
      </c>
      <c r="J47" s="25">
        <f t="shared" si="6"/>
        <v>28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70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61</v>
      </c>
      <c r="C48" s="29">
        <f>SUM(A47*C47)/1000</f>
        <v>0.05</v>
      </c>
      <c r="D48" s="29">
        <f>+(A47*D47)/1000</f>
        <v>5.0000000000000001E-3</v>
      </c>
      <c r="E48" s="29">
        <f>+(A47*E47)/1000</f>
        <v>0</v>
      </c>
      <c r="F48" s="29">
        <f>+(A47*F47)/1000</f>
        <v>1.4999999999999999E-2</v>
      </c>
      <c r="G48" s="29">
        <f>+(A47*G47)</f>
        <v>0.125</v>
      </c>
      <c r="H48" s="29">
        <f>+(A47*H47)/1000</f>
        <v>2.5000000000000001E-2</v>
      </c>
      <c r="I48" s="29">
        <f>+(A47*I47)/1000</f>
        <v>1.7999999999999999E-2</v>
      </c>
      <c r="J48" s="29">
        <f>+(A47*J47)/1000</f>
        <v>2.8000000000000001E-2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62</v>
      </c>
      <c r="C49" s="30">
        <f>SUM(C39:C42)</f>
        <v>60</v>
      </c>
      <c r="D49" s="30">
        <f t="shared" ref="D49:X49" si="7">SUM(D39:D42)</f>
        <v>13</v>
      </c>
      <c r="E49" s="30">
        <f t="shared" si="7"/>
        <v>5</v>
      </c>
      <c r="F49" s="30">
        <f t="shared" si="7"/>
        <v>15</v>
      </c>
      <c r="G49" s="30">
        <f t="shared" si="7"/>
        <v>0</v>
      </c>
      <c r="H49" s="30">
        <f t="shared" si="7"/>
        <v>140</v>
      </c>
      <c r="I49" s="30">
        <f t="shared" si="7"/>
        <v>0</v>
      </c>
      <c r="J49" s="30">
        <f t="shared" si="7"/>
        <v>3</v>
      </c>
      <c r="K49" s="30">
        <f t="shared" si="7"/>
        <v>50</v>
      </c>
      <c r="L49" s="30">
        <f t="shared" si="7"/>
        <v>20</v>
      </c>
      <c r="M49" s="30">
        <f t="shared" si="7"/>
        <v>5</v>
      </c>
      <c r="N49" s="30">
        <f t="shared" si="7"/>
        <v>0</v>
      </c>
      <c r="O49" s="30">
        <f t="shared" si="7"/>
        <v>3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63</v>
      </c>
      <c r="C50" s="34">
        <f>SUM(A49*C49)/1000</f>
        <v>0.06</v>
      </c>
      <c r="D50" s="34">
        <f>+(A49*D49)/1000</f>
        <v>1.2999999999999999E-2</v>
      </c>
      <c r="E50" s="34">
        <f>+(A49*E49)/1000</f>
        <v>5.0000000000000001E-3</v>
      </c>
      <c r="F50" s="34">
        <f>+(A49*F49)/1000</f>
        <v>1.4999999999999999E-2</v>
      </c>
      <c r="G50" s="34">
        <f>+(A49*G49)/1000</f>
        <v>0</v>
      </c>
      <c r="H50" s="34">
        <f>+(A49*H49)/1000</f>
        <v>0.14000000000000001</v>
      </c>
      <c r="I50" s="34">
        <f>+(A49*I49)/1000</f>
        <v>0</v>
      </c>
      <c r="J50" s="34">
        <f>+(A49*J49)/1000</f>
        <v>3.0000000000000001E-3</v>
      </c>
      <c r="K50" s="34">
        <f>+(A49*K49)/1000</f>
        <v>0.05</v>
      </c>
      <c r="L50" s="34">
        <f>+(A49*L49)/1000</f>
        <v>0.02</v>
      </c>
      <c r="M50" s="34">
        <f>+(A49*M49)/1000</f>
        <v>5.0000000000000001E-3</v>
      </c>
      <c r="N50" s="34">
        <f>+(A49*N49)/1000</f>
        <v>0</v>
      </c>
      <c r="O50" s="34">
        <f>+(A49*O49)/1000</f>
        <v>3.0000000000000001E-3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82" t="s">
        <v>42</v>
      </c>
      <c r="B51" s="83"/>
      <c r="C51" s="36">
        <f>+C50+C48</f>
        <v>0.11</v>
      </c>
      <c r="D51" s="36">
        <f t="shared" ref="D51:X51" si="8">+D50+D48</f>
        <v>1.7999999999999999E-2</v>
      </c>
      <c r="E51" s="36">
        <f t="shared" si="8"/>
        <v>5.0000000000000001E-3</v>
      </c>
      <c r="F51" s="36">
        <f t="shared" si="8"/>
        <v>0.03</v>
      </c>
      <c r="G51" s="36">
        <f t="shared" si="8"/>
        <v>0.125</v>
      </c>
      <c r="H51" s="36">
        <f t="shared" si="8"/>
        <v>0.16500000000000001</v>
      </c>
      <c r="I51" s="36">
        <f t="shared" si="8"/>
        <v>1.7999999999999999E-2</v>
      </c>
      <c r="J51" s="36">
        <f t="shared" si="8"/>
        <v>3.1E-2</v>
      </c>
      <c r="K51" s="36">
        <f t="shared" si="8"/>
        <v>0.05</v>
      </c>
      <c r="L51" s="36">
        <f t="shared" si="8"/>
        <v>0.02</v>
      </c>
      <c r="M51" s="36">
        <f t="shared" si="8"/>
        <v>5.0000000000000001E-3</v>
      </c>
      <c r="N51" s="36">
        <f t="shared" si="8"/>
        <v>7.0000000000000007E-2</v>
      </c>
      <c r="O51" s="36">
        <f t="shared" si="8"/>
        <v>3.0000000000000001E-3</v>
      </c>
      <c r="P51" s="36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75" t="s">
        <v>43</v>
      </c>
      <c r="B52" s="77"/>
      <c r="C52" s="38">
        <v>264</v>
      </c>
      <c r="D52" s="38">
        <v>578</v>
      </c>
      <c r="E52" s="38">
        <v>2352</v>
      </c>
      <c r="F52" s="38">
        <v>1748</v>
      </c>
      <c r="G52" s="38">
        <v>53</v>
      </c>
      <c r="H52" s="38">
        <v>348</v>
      </c>
      <c r="I52" s="38">
        <v>390</v>
      </c>
      <c r="J52" s="38">
        <v>209</v>
      </c>
      <c r="K52" s="38">
        <v>268</v>
      </c>
      <c r="L52" s="38">
        <v>203</v>
      </c>
      <c r="M52" s="38">
        <v>787</v>
      </c>
      <c r="N52" s="38">
        <v>525</v>
      </c>
      <c r="O52" s="38">
        <v>153</v>
      </c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44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6.625</v>
      </c>
      <c r="H53" s="42">
        <f t="shared" si="9"/>
        <v>8.7000000000000011</v>
      </c>
      <c r="I53" s="42">
        <f t="shared" si="9"/>
        <v>7.02</v>
      </c>
      <c r="J53" s="42">
        <f t="shared" si="9"/>
        <v>5.8520000000000003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36.75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107.25700000000001</v>
      </c>
    </row>
    <row r="54" spans="1:25" x14ac:dyDescent="0.15">
      <c r="A54" s="40">
        <f>SUM(A49)</f>
        <v>1</v>
      </c>
      <c r="B54" s="41" t="s">
        <v>44</v>
      </c>
      <c r="C54" s="42">
        <f>SUM(C50*C52)</f>
        <v>15.84</v>
      </c>
      <c r="D54" s="42">
        <f>SUM(D50*D52)</f>
        <v>7.5139999999999993</v>
      </c>
      <c r="E54" s="42">
        <f t="shared" ref="E54:X54" si="10">SUM(E50*E52)</f>
        <v>11.76</v>
      </c>
      <c r="F54" s="42">
        <f t="shared" si="10"/>
        <v>26.22</v>
      </c>
      <c r="G54" s="42">
        <f t="shared" si="10"/>
        <v>0</v>
      </c>
      <c r="H54" s="42">
        <f t="shared" si="10"/>
        <v>48.720000000000006</v>
      </c>
      <c r="I54" s="42">
        <f t="shared" si="10"/>
        <v>0</v>
      </c>
      <c r="J54" s="42">
        <f t="shared" si="10"/>
        <v>0.627</v>
      </c>
      <c r="K54" s="42">
        <f t="shared" si="10"/>
        <v>13.4</v>
      </c>
      <c r="L54" s="42">
        <f t="shared" si="10"/>
        <v>4.0600000000000005</v>
      </c>
      <c r="M54" s="42">
        <f t="shared" si="10"/>
        <v>3.9350000000000001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132.535</v>
      </c>
    </row>
    <row r="55" spans="1:25" x14ac:dyDescent="0.15">
      <c r="A55" s="66" t="s">
        <v>45</v>
      </c>
      <c r="B55" s="67"/>
      <c r="C55" s="44">
        <f>SUM(C53:C54)</f>
        <v>29.04</v>
      </c>
      <c r="D55" s="44">
        <f t="shared" ref="D55:X55" si="11">+D51*D52</f>
        <v>10.404</v>
      </c>
      <c r="E55" s="44">
        <f t="shared" si="11"/>
        <v>11.76</v>
      </c>
      <c r="F55" s="44">
        <f t="shared" si="11"/>
        <v>52.44</v>
      </c>
      <c r="G55" s="44">
        <f t="shared" si="11"/>
        <v>6.625</v>
      </c>
      <c r="H55" s="44">
        <f t="shared" si="11"/>
        <v>57.42</v>
      </c>
      <c r="I55" s="44">
        <f t="shared" si="11"/>
        <v>7.02</v>
      </c>
      <c r="J55" s="44">
        <f t="shared" si="11"/>
        <v>6.4790000000000001</v>
      </c>
      <c r="K55" s="44">
        <f t="shared" si="11"/>
        <v>13.4</v>
      </c>
      <c r="L55" s="44">
        <f t="shared" si="11"/>
        <v>4.0600000000000005</v>
      </c>
      <c r="M55" s="44">
        <f t="shared" si="11"/>
        <v>3.9350000000000001</v>
      </c>
      <c r="N55" s="44">
        <f t="shared" si="11"/>
        <v>36.75</v>
      </c>
      <c r="O55" s="44">
        <f t="shared" si="11"/>
        <v>0.45900000000000002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239.79200000000006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4" t="s">
        <v>46</v>
      </c>
      <c r="B58" s="84"/>
      <c r="C58" s="50"/>
      <c r="H58" s="84" t="s">
        <v>47</v>
      </c>
      <c r="I58" s="84"/>
      <c r="J58" s="84"/>
      <c r="K58" s="84"/>
      <c r="P58" s="84" t="s">
        <v>48</v>
      </c>
      <c r="Q58" s="84"/>
      <c r="R58" s="84"/>
      <c r="S58" s="8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01.06</vt:lpstr>
      <vt:lpstr>02.6</vt:lpstr>
      <vt:lpstr>05.06</vt:lpstr>
      <vt:lpstr>06.06</vt:lpstr>
      <vt:lpstr>07.06</vt:lpstr>
      <vt:lpstr>08.06</vt:lpstr>
      <vt:lpstr>09.06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2017-06-08T11:59:46Z</dcterms:modified>
</cp:coreProperties>
</file>