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535" tabRatio="601" activeTab="4"/>
  </bookViews>
  <sheets>
    <sheet name="1" sheetId="49" r:id="rId1"/>
    <sheet name="2" sheetId="48" r:id="rId2"/>
    <sheet name="3" sheetId="47" r:id="rId3"/>
    <sheet name="4" sheetId="41" r:id="rId4"/>
    <sheet name="5" sheetId="42" r:id="rId5"/>
    <sheet name="6" sheetId="43" r:id="rId6"/>
    <sheet name="7" sheetId="44" r:id="rId7"/>
    <sheet name="8" sheetId="45" r:id="rId8"/>
    <sheet name="9" sheetId="46" r:id="rId9"/>
    <sheet name="10" sheetId="50" r:id="rId10"/>
  </sheets>
  <calcPr calcId="152511"/>
</workbook>
</file>

<file path=xl/calcChain.xml><?xml version="1.0" encoding="utf-8"?>
<calcChain xmlns="http://schemas.openxmlformats.org/spreadsheetml/2006/main">
  <c r="M18" i="46" l="1"/>
  <c r="M7" i="46"/>
  <c r="F14" i="44"/>
  <c r="G18" i="43"/>
  <c r="G36" i="49"/>
  <c r="P14" i="49"/>
  <c r="X49" i="50" l="1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A49" i="50"/>
  <c r="A54" i="50" s="1"/>
  <c r="X47" i="50"/>
  <c r="W47" i="50"/>
  <c r="V47" i="50"/>
  <c r="U47" i="50"/>
  <c r="T47" i="50"/>
  <c r="S47" i="50"/>
  <c r="R47" i="50"/>
  <c r="Q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A47" i="50"/>
  <c r="A53" i="50" s="1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A19" i="50"/>
  <c r="X20" i="50" s="1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G17" i="50"/>
  <c r="F17" i="50"/>
  <c r="E17" i="50"/>
  <c r="D17" i="50"/>
  <c r="C17" i="50"/>
  <c r="A17" i="50"/>
  <c r="W18" i="50" s="1"/>
  <c r="W23" i="50" s="1"/>
  <c r="H17" i="50"/>
  <c r="X24" i="50" l="1"/>
  <c r="D18" i="50"/>
  <c r="D23" i="50" s="1"/>
  <c r="F18" i="50"/>
  <c r="F23" i="50" s="1"/>
  <c r="H18" i="50"/>
  <c r="H23" i="50" s="1"/>
  <c r="J18" i="50"/>
  <c r="J23" i="50" s="1"/>
  <c r="L18" i="50"/>
  <c r="L23" i="50" s="1"/>
  <c r="N18" i="50"/>
  <c r="N23" i="50" s="1"/>
  <c r="P18" i="50"/>
  <c r="P23" i="50" s="1"/>
  <c r="R18" i="50"/>
  <c r="R23" i="50" s="1"/>
  <c r="T18" i="50"/>
  <c r="T23" i="50" s="1"/>
  <c r="V18" i="50"/>
  <c r="V23" i="50" s="1"/>
  <c r="X18" i="50"/>
  <c r="X23" i="50" s="1"/>
  <c r="C20" i="50"/>
  <c r="E20" i="50"/>
  <c r="G20" i="50"/>
  <c r="I20" i="50"/>
  <c r="K20" i="50"/>
  <c r="M20" i="50"/>
  <c r="O20" i="50"/>
  <c r="Q20" i="50"/>
  <c r="S20" i="50"/>
  <c r="U20" i="50"/>
  <c r="W20" i="50"/>
  <c r="A23" i="50"/>
  <c r="A24" i="50"/>
  <c r="C18" i="50"/>
  <c r="C23" i="50" s="1"/>
  <c r="E18" i="50"/>
  <c r="E23" i="50" s="1"/>
  <c r="G18" i="50"/>
  <c r="G23" i="50" s="1"/>
  <c r="I18" i="50"/>
  <c r="I23" i="50" s="1"/>
  <c r="K18" i="50"/>
  <c r="K23" i="50" s="1"/>
  <c r="M18" i="50"/>
  <c r="M23" i="50" s="1"/>
  <c r="O18" i="50"/>
  <c r="O23" i="50" s="1"/>
  <c r="Q18" i="50"/>
  <c r="Q23" i="50" s="1"/>
  <c r="S18" i="50"/>
  <c r="S23" i="50" s="1"/>
  <c r="U18" i="50"/>
  <c r="U23" i="50" s="1"/>
  <c r="D20" i="50"/>
  <c r="F20" i="50"/>
  <c r="H20" i="50"/>
  <c r="J20" i="50"/>
  <c r="L20" i="50"/>
  <c r="N20" i="50"/>
  <c r="P20" i="50"/>
  <c r="R20" i="50"/>
  <c r="T20" i="50"/>
  <c r="V20" i="50"/>
  <c r="C48" i="50"/>
  <c r="C53" i="50" s="1"/>
  <c r="E48" i="50"/>
  <c r="E53" i="50" s="1"/>
  <c r="G48" i="50"/>
  <c r="G53" i="50" s="1"/>
  <c r="I48" i="50"/>
  <c r="I53" i="50" s="1"/>
  <c r="K48" i="50"/>
  <c r="K53" i="50" s="1"/>
  <c r="M48" i="50"/>
  <c r="M53" i="50" s="1"/>
  <c r="O48" i="50"/>
  <c r="O53" i="50" s="1"/>
  <c r="Q48" i="50"/>
  <c r="Q53" i="50" s="1"/>
  <c r="S48" i="50"/>
  <c r="S53" i="50" s="1"/>
  <c r="U48" i="50"/>
  <c r="U53" i="50" s="1"/>
  <c r="W48" i="50"/>
  <c r="W53" i="50" s="1"/>
  <c r="D50" i="50"/>
  <c r="F50" i="50"/>
  <c r="H50" i="50"/>
  <c r="J50" i="50"/>
  <c r="L50" i="50"/>
  <c r="N50" i="50"/>
  <c r="P50" i="50"/>
  <c r="R50" i="50"/>
  <c r="T50" i="50"/>
  <c r="V50" i="50"/>
  <c r="X50" i="50"/>
  <c r="D48" i="50"/>
  <c r="D53" i="50" s="1"/>
  <c r="F48" i="50"/>
  <c r="F53" i="50" s="1"/>
  <c r="H48" i="50"/>
  <c r="H53" i="50" s="1"/>
  <c r="J48" i="50"/>
  <c r="J53" i="50" s="1"/>
  <c r="L48" i="50"/>
  <c r="L53" i="50" s="1"/>
  <c r="N48" i="50"/>
  <c r="N53" i="50" s="1"/>
  <c r="P48" i="50"/>
  <c r="P53" i="50" s="1"/>
  <c r="R48" i="50"/>
  <c r="R53" i="50" s="1"/>
  <c r="T48" i="50"/>
  <c r="T53" i="50" s="1"/>
  <c r="V48" i="50"/>
  <c r="V53" i="50" s="1"/>
  <c r="X48" i="50"/>
  <c r="X53" i="50" s="1"/>
  <c r="C50" i="50"/>
  <c r="E50" i="50"/>
  <c r="G50" i="50"/>
  <c r="I50" i="50"/>
  <c r="K50" i="50"/>
  <c r="M50" i="50"/>
  <c r="O50" i="50"/>
  <c r="Q50" i="50"/>
  <c r="S50" i="50"/>
  <c r="U50" i="50"/>
  <c r="W50" i="50"/>
  <c r="U51" i="50" l="1"/>
  <c r="U55" i="50" s="1"/>
  <c r="U54" i="50"/>
  <c r="Q51" i="50"/>
  <c r="Q55" i="50" s="1"/>
  <c r="Q54" i="50"/>
  <c r="M51" i="50"/>
  <c r="M55" i="50" s="1"/>
  <c r="M54" i="50"/>
  <c r="I51" i="50"/>
  <c r="I55" i="50" s="1"/>
  <c r="I54" i="50"/>
  <c r="E51" i="50"/>
  <c r="E55" i="50" s="1"/>
  <c r="E54" i="50"/>
  <c r="V54" i="50"/>
  <c r="V51" i="50"/>
  <c r="V55" i="50" s="1"/>
  <c r="R54" i="50"/>
  <c r="R51" i="50"/>
  <c r="R55" i="50" s="1"/>
  <c r="N54" i="50"/>
  <c r="N51" i="50"/>
  <c r="N55" i="50" s="1"/>
  <c r="J54" i="50"/>
  <c r="J51" i="50"/>
  <c r="J55" i="50" s="1"/>
  <c r="F54" i="50"/>
  <c r="F51" i="50"/>
  <c r="F55" i="50" s="1"/>
  <c r="Y53" i="50"/>
  <c r="T24" i="50"/>
  <c r="T21" i="50"/>
  <c r="T25" i="50" s="1"/>
  <c r="P24" i="50"/>
  <c r="P21" i="50"/>
  <c r="P25" i="50" s="1"/>
  <c r="L21" i="50"/>
  <c r="L25" i="50" s="1"/>
  <c r="L24" i="50"/>
  <c r="H21" i="50"/>
  <c r="H25" i="50" s="1"/>
  <c r="H24" i="50"/>
  <c r="D21" i="50"/>
  <c r="D25" i="50" s="1"/>
  <c r="D24" i="50"/>
  <c r="W51" i="50"/>
  <c r="W55" i="50" s="1"/>
  <c r="W54" i="50"/>
  <c r="S51" i="50"/>
  <c r="S55" i="50" s="1"/>
  <c r="S54" i="50"/>
  <c r="O51" i="50"/>
  <c r="O55" i="50" s="1"/>
  <c r="O54" i="50"/>
  <c r="K51" i="50"/>
  <c r="K55" i="50" s="1"/>
  <c r="K54" i="50"/>
  <c r="G51" i="50"/>
  <c r="G55" i="50" s="1"/>
  <c r="G54" i="50"/>
  <c r="C51" i="50"/>
  <c r="C54" i="50"/>
  <c r="C55" i="50" s="1"/>
  <c r="X54" i="50"/>
  <c r="X51" i="50"/>
  <c r="X55" i="50" s="1"/>
  <c r="T54" i="50"/>
  <c r="T51" i="50"/>
  <c r="T55" i="50" s="1"/>
  <c r="P54" i="50"/>
  <c r="P51" i="50"/>
  <c r="P55" i="50" s="1"/>
  <c r="L54" i="50"/>
  <c r="L51" i="50"/>
  <c r="L55" i="50" s="1"/>
  <c r="H54" i="50"/>
  <c r="H51" i="50"/>
  <c r="H55" i="50" s="1"/>
  <c r="D54" i="50"/>
  <c r="D51" i="50"/>
  <c r="D55" i="50" s="1"/>
  <c r="V24" i="50"/>
  <c r="V21" i="50"/>
  <c r="V25" i="50" s="1"/>
  <c r="R24" i="50"/>
  <c r="R21" i="50"/>
  <c r="R25" i="50" s="1"/>
  <c r="N21" i="50"/>
  <c r="N25" i="50" s="1"/>
  <c r="N24" i="50"/>
  <c r="J21" i="50"/>
  <c r="J25" i="50" s="1"/>
  <c r="J24" i="50"/>
  <c r="F21" i="50"/>
  <c r="F25" i="50" s="1"/>
  <c r="F24" i="50"/>
  <c r="W24" i="50"/>
  <c r="W21" i="50"/>
  <c r="W25" i="50" s="1"/>
  <c r="S24" i="50"/>
  <c r="S21" i="50"/>
  <c r="S25" i="50" s="1"/>
  <c r="O24" i="50"/>
  <c r="O21" i="50"/>
  <c r="O25" i="50" s="1"/>
  <c r="K24" i="50"/>
  <c r="K21" i="50"/>
  <c r="K25" i="50" s="1"/>
  <c r="G24" i="50"/>
  <c r="G21" i="50"/>
  <c r="G25" i="50" s="1"/>
  <c r="C24" i="50"/>
  <c r="C21" i="50"/>
  <c r="X21" i="50"/>
  <c r="X25" i="50" s="1"/>
  <c r="Y23" i="50"/>
  <c r="U24" i="50"/>
  <c r="U21" i="50"/>
  <c r="U25" i="50" s="1"/>
  <c r="Q24" i="50"/>
  <c r="Q21" i="50"/>
  <c r="Q25" i="50" s="1"/>
  <c r="M24" i="50"/>
  <c r="M21" i="50"/>
  <c r="M25" i="50" s="1"/>
  <c r="I24" i="50"/>
  <c r="I21" i="50"/>
  <c r="I25" i="50" s="1"/>
  <c r="E24" i="50"/>
  <c r="E21" i="50"/>
  <c r="E25" i="50" s="1"/>
  <c r="X49" i="49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A49" i="49"/>
  <c r="U50" i="49" s="1"/>
  <c r="U54" i="49" s="1"/>
  <c r="X47" i="49"/>
  <c r="W47" i="49"/>
  <c r="V47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7" i="49"/>
  <c r="C47" i="49"/>
  <c r="C48" i="49" s="1"/>
  <c r="C53" i="49" s="1"/>
  <c r="A47" i="49"/>
  <c r="V48" i="49" s="1"/>
  <c r="V53" i="49" s="1"/>
  <c r="X19" i="49"/>
  <c r="W19" i="49"/>
  <c r="V19" i="49"/>
  <c r="U19" i="49"/>
  <c r="T19" i="49"/>
  <c r="S19" i="49"/>
  <c r="R19" i="49"/>
  <c r="Q19" i="49"/>
  <c r="P19" i="49"/>
  <c r="P20" i="49" s="1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A19" i="49"/>
  <c r="V20" i="49" s="1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17" i="49"/>
  <c r="X61" i="48"/>
  <c r="W61" i="48"/>
  <c r="V61" i="48"/>
  <c r="U61" i="48"/>
  <c r="T61" i="48"/>
  <c r="S61" i="48"/>
  <c r="R61" i="48"/>
  <c r="Q61" i="48"/>
  <c r="P61" i="48"/>
  <c r="O61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A61" i="48"/>
  <c r="U62" i="48" s="1"/>
  <c r="U66" i="48" s="1"/>
  <c r="X59" i="48"/>
  <c r="W59" i="48"/>
  <c r="V59" i="48"/>
  <c r="U59" i="48"/>
  <c r="T59" i="48"/>
  <c r="S59" i="48"/>
  <c r="R59" i="48"/>
  <c r="Q59" i="48"/>
  <c r="P59" i="48"/>
  <c r="O59" i="48"/>
  <c r="N59" i="48"/>
  <c r="M59" i="48"/>
  <c r="L59" i="48"/>
  <c r="K59" i="48"/>
  <c r="J59" i="48"/>
  <c r="I59" i="48"/>
  <c r="H59" i="48"/>
  <c r="G59" i="48"/>
  <c r="F59" i="48"/>
  <c r="E59" i="48"/>
  <c r="D59" i="48"/>
  <c r="C59" i="48"/>
  <c r="A59" i="48"/>
  <c r="V60" i="48" s="1"/>
  <c r="V65" i="48" s="1"/>
  <c r="X19" i="48"/>
  <c r="W19" i="48"/>
  <c r="V19" i="48"/>
  <c r="U19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A19" i="48"/>
  <c r="X20" i="48" s="1"/>
  <c r="X24" i="48" s="1"/>
  <c r="X17" i="48"/>
  <c r="W17" i="48"/>
  <c r="V17" i="48"/>
  <c r="U17" i="48"/>
  <c r="T17" i="48"/>
  <c r="S17" i="48"/>
  <c r="R17" i="48"/>
  <c r="Q17" i="48"/>
  <c r="P17" i="48"/>
  <c r="O17" i="48"/>
  <c r="N17" i="48"/>
  <c r="M17" i="48"/>
  <c r="L17" i="48"/>
  <c r="K17" i="48"/>
  <c r="J17" i="48"/>
  <c r="I17" i="48"/>
  <c r="H17" i="48"/>
  <c r="G17" i="48"/>
  <c r="F17" i="48"/>
  <c r="E17" i="48"/>
  <c r="D17" i="48"/>
  <c r="C17" i="48"/>
  <c r="A17" i="48"/>
  <c r="F18" i="48" s="1"/>
  <c r="X63" i="47"/>
  <c r="W63" i="47"/>
  <c r="V63" i="47"/>
  <c r="U63" i="47"/>
  <c r="T63" i="47"/>
  <c r="S63" i="47"/>
  <c r="R63" i="47"/>
  <c r="Q63" i="47"/>
  <c r="P63" i="47"/>
  <c r="O63" i="47"/>
  <c r="N63" i="47"/>
  <c r="M63" i="47"/>
  <c r="L63" i="47"/>
  <c r="K63" i="47"/>
  <c r="J63" i="47"/>
  <c r="I63" i="47"/>
  <c r="H63" i="47"/>
  <c r="G63" i="47"/>
  <c r="F63" i="47"/>
  <c r="E63" i="47"/>
  <c r="D63" i="47"/>
  <c r="C63" i="47"/>
  <c r="A63" i="47"/>
  <c r="X64" i="47" s="1"/>
  <c r="X68" i="47" s="1"/>
  <c r="X61" i="47"/>
  <c r="W61" i="47"/>
  <c r="V61" i="47"/>
  <c r="U61" i="47"/>
  <c r="T61" i="47"/>
  <c r="S61" i="47"/>
  <c r="R61" i="47"/>
  <c r="Q61" i="47"/>
  <c r="P61" i="47"/>
  <c r="O61" i="47"/>
  <c r="N61" i="47"/>
  <c r="M61" i="47"/>
  <c r="L61" i="47"/>
  <c r="K61" i="47"/>
  <c r="J61" i="47"/>
  <c r="I61" i="47"/>
  <c r="H61" i="47"/>
  <c r="G61" i="47"/>
  <c r="F61" i="47"/>
  <c r="E61" i="47"/>
  <c r="D61" i="47"/>
  <c r="C61" i="47"/>
  <c r="C62" i="47" s="1"/>
  <c r="C67" i="47" s="1"/>
  <c r="A61" i="47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19" i="47"/>
  <c r="X20" i="47" s="1"/>
  <c r="X24" i="47" s="1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C18" i="47" s="1"/>
  <c r="C23" i="47" s="1"/>
  <c r="A17" i="47"/>
  <c r="A23" i="47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G48" i="46" s="1"/>
  <c r="G53" i="46" s="1"/>
  <c r="F47" i="46"/>
  <c r="E47" i="46"/>
  <c r="E48" i="46" s="1"/>
  <c r="E53" i="46" s="1"/>
  <c r="D47" i="46"/>
  <c r="C47" i="46"/>
  <c r="C48" i="46" s="1"/>
  <c r="C53" i="46" s="1"/>
  <c r="A47" i="46"/>
  <c r="A53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C18" i="45" s="1"/>
  <c r="C23" i="45" s="1"/>
  <c r="A17" i="45"/>
  <c r="A23" i="45" s="1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E48" i="44" s="1"/>
  <c r="E53" i="44" s="1"/>
  <c r="D47" i="44"/>
  <c r="C47" i="44"/>
  <c r="C48" i="44" s="1"/>
  <c r="C53" i="44" s="1"/>
  <c r="A47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J19" i="44"/>
  <c r="I19" i="44"/>
  <c r="H19" i="44"/>
  <c r="G19" i="44"/>
  <c r="F19" i="44"/>
  <c r="F20" i="44" s="1"/>
  <c r="E19" i="44"/>
  <c r="D19" i="44"/>
  <c r="C19" i="44"/>
  <c r="A19" i="44"/>
  <c r="X20" i="44" s="1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M48" i="43" s="1"/>
  <c r="M53" i="43" s="1"/>
  <c r="L47" i="43"/>
  <c r="K47" i="43"/>
  <c r="K48" i="43" s="1"/>
  <c r="K53" i="43" s="1"/>
  <c r="J47" i="43"/>
  <c r="I47" i="43"/>
  <c r="H47" i="43"/>
  <c r="G47" i="43"/>
  <c r="F47" i="43"/>
  <c r="E47" i="43"/>
  <c r="E48" i="43" s="1"/>
  <c r="E53" i="43" s="1"/>
  <c r="D47" i="43"/>
  <c r="C47" i="43"/>
  <c r="C48" i="43" s="1"/>
  <c r="C53" i="43" s="1"/>
  <c r="A47" i="43"/>
  <c r="A53" i="43" s="1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64" i="42"/>
  <c r="W64" i="42"/>
  <c r="V64" i="42"/>
  <c r="U64" i="42"/>
  <c r="T64" i="42"/>
  <c r="S64" i="42"/>
  <c r="R64" i="42"/>
  <c r="Q64" i="42"/>
  <c r="P64" i="42"/>
  <c r="O64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A64" i="42"/>
  <c r="T65" i="42" s="1"/>
  <c r="X62" i="42"/>
  <c r="W62" i="42"/>
  <c r="V62" i="42"/>
  <c r="U62" i="42"/>
  <c r="T62" i="42"/>
  <c r="S62" i="42"/>
  <c r="R62" i="42"/>
  <c r="Q62" i="42"/>
  <c r="P62" i="42"/>
  <c r="O62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A62" i="42"/>
  <c r="A68" i="42" s="1"/>
  <c r="X19" i="42"/>
  <c r="W19" i="42"/>
  <c r="V19" i="42"/>
  <c r="U19" i="42"/>
  <c r="T19" i="42"/>
  <c r="S19" i="42"/>
  <c r="R19" i="42"/>
  <c r="Q19" i="42"/>
  <c r="P19" i="42"/>
  <c r="O19" i="42"/>
  <c r="N19" i="42"/>
  <c r="M19" i="42"/>
  <c r="M20" i="42" s="1"/>
  <c r="L19" i="42"/>
  <c r="K19" i="42"/>
  <c r="J19" i="42"/>
  <c r="I19" i="42"/>
  <c r="H19" i="42"/>
  <c r="G19" i="42"/>
  <c r="G20" i="42" s="1"/>
  <c r="F19" i="42"/>
  <c r="E19" i="42"/>
  <c r="D19" i="42"/>
  <c r="C19" i="42"/>
  <c r="C20" i="42" s="1"/>
  <c r="C24" i="42" s="1"/>
  <c r="A19" i="42"/>
  <c r="X20" i="42" s="1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C63" i="42" l="1"/>
  <c r="C68" i="42" s="1"/>
  <c r="E63" i="42"/>
  <c r="E68" i="42" s="1"/>
  <c r="G63" i="42"/>
  <c r="G68" i="42" s="1"/>
  <c r="I63" i="42"/>
  <c r="I68" i="42" s="1"/>
  <c r="K63" i="42"/>
  <c r="K68" i="42" s="1"/>
  <c r="M63" i="42"/>
  <c r="M68" i="42" s="1"/>
  <c r="O63" i="42"/>
  <c r="O68" i="42" s="1"/>
  <c r="Q20" i="42"/>
  <c r="Q24" i="42" s="1"/>
  <c r="W20" i="42"/>
  <c r="A24" i="42"/>
  <c r="Q18" i="42"/>
  <c r="Q23" i="42" s="1"/>
  <c r="V18" i="42"/>
  <c r="V23" i="42" s="1"/>
  <c r="C60" i="48"/>
  <c r="C65" i="48" s="1"/>
  <c r="C18" i="48"/>
  <c r="C23" i="48" s="1"/>
  <c r="D20" i="43"/>
  <c r="L18" i="42"/>
  <c r="L23" i="42" s="1"/>
  <c r="M65" i="42"/>
  <c r="I20" i="43"/>
  <c r="I24" i="43" s="1"/>
  <c r="K20" i="43"/>
  <c r="O20" i="43"/>
  <c r="O24" i="43" s="1"/>
  <c r="U20" i="43"/>
  <c r="U24" i="43" s="1"/>
  <c r="E20" i="44"/>
  <c r="E24" i="44" s="1"/>
  <c r="G20" i="44"/>
  <c r="K20" i="44"/>
  <c r="K24" i="44" s="1"/>
  <c r="S48" i="44"/>
  <c r="S53" i="44" s="1"/>
  <c r="G48" i="44"/>
  <c r="S48" i="45"/>
  <c r="S53" i="45" s="1"/>
  <c r="S62" i="47"/>
  <c r="S67" i="47" s="1"/>
  <c r="W18" i="48"/>
  <c r="W23" i="48" s="1"/>
  <c r="G48" i="49"/>
  <c r="G53" i="49" s="1"/>
  <c r="Y24" i="50"/>
  <c r="Y55" i="50"/>
  <c r="C25" i="50"/>
  <c r="Y25" i="50" s="1"/>
  <c r="Y54" i="50"/>
  <c r="U18" i="49"/>
  <c r="U23" i="49" s="1"/>
  <c r="S63" i="42"/>
  <c r="S68" i="42" s="1"/>
  <c r="W63" i="42"/>
  <c r="W68" i="42" s="1"/>
  <c r="F63" i="42"/>
  <c r="F68" i="42" s="1"/>
  <c r="N63" i="42"/>
  <c r="N68" i="42" s="1"/>
  <c r="R63" i="42"/>
  <c r="R68" i="42" s="1"/>
  <c r="V63" i="42"/>
  <c r="V68" i="42" s="1"/>
  <c r="L65" i="42"/>
  <c r="L69" i="42" s="1"/>
  <c r="R65" i="42"/>
  <c r="R69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L20" i="44"/>
  <c r="L24" i="44" s="1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G18" i="45"/>
  <c r="G23" i="45" s="1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F20" i="45"/>
  <c r="F24" i="45" s="1"/>
  <c r="J20" i="45"/>
  <c r="Q20" i="45"/>
  <c r="Q24" i="45" s="1"/>
  <c r="U20" i="45"/>
  <c r="C48" i="45"/>
  <c r="C53" i="45" s="1"/>
  <c r="H48" i="45"/>
  <c r="H53" i="45" s="1"/>
  <c r="P48" i="45"/>
  <c r="P53" i="45" s="1"/>
  <c r="X48" i="45"/>
  <c r="X53" i="45" s="1"/>
  <c r="E50" i="45"/>
  <c r="G50" i="45"/>
  <c r="I50" i="45"/>
  <c r="I54" i="45" s="1"/>
  <c r="M50" i="45"/>
  <c r="M54" i="45" s="1"/>
  <c r="Q50" i="45"/>
  <c r="Q54" i="45" s="1"/>
  <c r="U50" i="45"/>
  <c r="C50" i="45"/>
  <c r="C51" i="45" s="1"/>
  <c r="N50" i="45"/>
  <c r="F18" i="42"/>
  <c r="F23" i="42" s="1"/>
  <c r="H18" i="42"/>
  <c r="H23" i="42" s="1"/>
  <c r="X18" i="42"/>
  <c r="X23" i="42" s="1"/>
  <c r="M18" i="42"/>
  <c r="M23" i="42" s="1"/>
  <c r="R18" i="42"/>
  <c r="R23" i="42" s="1"/>
  <c r="L20" i="42"/>
  <c r="L24" i="42" s="1"/>
  <c r="H20" i="42"/>
  <c r="H21" i="42" s="1"/>
  <c r="H25" i="42" s="1"/>
  <c r="S20" i="42"/>
  <c r="J63" i="42"/>
  <c r="J68" i="42" s="1"/>
  <c r="Q63" i="42"/>
  <c r="Q68" i="42" s="1"/>
  <c r="U63" i="42"/>
  <c r="U68" i="42" s="1"/>
  <c r="F65" i="42"/>
  <c r="F69" i="42" s="1"/>
  <c r="H65" i="42"/>
  <c r="X65" i="42"/>
  <c r="Q65" i="42"/>
  <c r="Q69" i="42" s="1"/>
  <c r="V65" i="42"/>
  <c r="V69" i="42" s="1"/>
  <c r="J48" i="43"/>
  <c r="J53" i="43" s="1"/>
  <c r="G48" i="43"/>
  <c r="G53" i="43" s="1"/>
  <c r="N48" i="43"/>
  <c r="N53" i="43" s="1"/>
  <c r="R48" i="43"/>
  <c r="R53" i="43" s="1"/>
  <c r="V48" i="43"/>
  <c r="V53" i="43" s="1"/>
  <c r="P20" i="44"/>
  <c r="U20" i="44"/>
  <c r="U24" i="44" s="1"/>
  <c r="A53" i="44"/>
  <c r="G53" i="44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I20" i="45"/>
  <c r="I24" i="45" s="1"/>
  <c r="M20" i="45"/>
  <c r="M21" i="45" s="1"/>
  <c r="M25" i="45" s="1"/>
  <c r="R20" i="45"/>
  <c r="K48" i="45"/>
  <c r="K53" i="45" s="1"/>
  <c r="X50" i="45"/>
  <c r="X54" i="45" s="1"/>
  <c r="A54" i="45"/>
  <c r="V50" i="45"/>
  <c r="W50" i="45"/>
  <c r="W54" i="45" s="1"/>
  <c r="F50" i="45"/>
  <c r="J50" i="45"/>
  <c r="K50" i="45"/>
  <c r="O50" i="45"/>
  <c r="S50" i="45"/>
  <c r="I18" i="46"/>
  <c r="I23" i="46" s="1"/>
  <c r="M23" i="46"/>
  <c r="N18" i="46"/>
  <c r="N23" i="46" s="1"/>
  <c r="S20" i="46"/>
  <c r="S24" i="46" s="1"/>
  <c r="A23" i="46"/>
  <c r="I48" i="46"/>
  <c r="I53" i="46" s="1"/>
  <c r="K48" i="46"/>
  <c r="K53" i="46" s="1"/>
  <c r="M48" i="46"/>
  <c r="M53" i="46" s="1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F18" i="47"/>
  <c r="F23" i="47" s="1"/>
  <c r="N18" i="47"/>
  <c r="N23" i="47" s="1"/>
  <c r="V18" i="47"/>
  <c r="V23" i="47" s="1"/>
  <c r="K18" i="47"/>
  <c r="K23" i="47" s="1"/>
  <c r="R18" i="47"/>
  <c r="R23" i="47" s="1"/>
  <c r="W18" i="47"/>
  <c r="W23" i="47" s="1"/>
  <c r="U20" i="47"/>
  <c r="E20" i="47"/>
  <c r="E24" i="47" s="1"/>
  <c r="I20" i="47"/>
  <c r="I24" i="47" s="1"/>
  <c r="M20" i="47"/>
  <c r="Q20" i="47"/>
  <c r="Q24" i="47" s="1"/>
  <c r="K62" i="47"/>
  <c r="K67" i="47" s="1"/>
  <c r="J64" i="47"/>
  <c r="F64" i="47"/>
  <c r="K64" i="47"/>
  <c r="O64" i="47"/>
  <c r="O68" i="47" s="1"/>
  <c r="S64" i="47"/>
  <c r="W64" i="47"/>
  <c r="W68" i="47" s="1"/>
  <c r="K18" i="48"/>
  <c r="K23" i="48" s="1"/>
  <c r="S18" i="48"/>
  <c r="S23" i="48" s="1"/>
  <c r="F23" i="48"/>
  <c r="O18" i="48"/>
  <c r="O23" i="48" s="1"/>
  <c r="V18" i="48"/>
  <c r="V23" i="48" s="1"/>
  <c r="R20" i="48"/>
  <c r="R21" i="48" s="1"/>
  <c r="R25" i="48" s="1"/>
  <c r="F20" i="48"/>
  <c r="J20" i="48"/>
  <c r="J24" i="48" s="1"/>
  <c r="N20" i="48"/>
  <c r="N24" i="48" s="1"/>
  <c r="V20" i="48"/>
  <c r="V24" i="48" s="1"/>
  <c r="G60" i="48"/>
  <c r="G65" i="48" s="1"/>
  <c r="O60" i="48"/>
  <c r="O65" i="48" s="1"/>
  <c r="W60" i="48"/>
  <c r="W65" i="48" s="1"/>
  <c r="C62" i="48"/>
  <c r="C63" i="48" s="1"/>
  <c r="K62" i="48"/>
  <c r="G62" i="48"/>
  <c r="G63" i="48" s="1"/>
  <c r="G67" i="48" s="1"/>
  <c r="O62" i="48"/>
  <c r="S62" i="48"/>
  <c r="W62" i="48"/>
  <c r="C18" i="49"/>
  <c r="C23" i="49" s="1"/>
  <c r="J18" i="49"/>
  <c r="J23" i="49" s="1"/>
  <c r="N18" i="49"/>
  <c r="N23" i="49" s="1"/>
  <c r="R18" i="49"/>
  <c r="R23" i="49" s="1"/>
  <c r="V18" i="49"/>
  <c r="V23" i="49" s="1"/>
  <c r="F20" i="49"/>
  <c r="I20" i="49"/>
  <c r="I24" i="49" s="1"/>
  <c r="M20" i="49"/>
  <c r="M24" i="49" s="1"/>
  <c r="Q20" i="49"/>
  <c r="Q24" i="49" s="1"/>
  <c r="U20" i="49"/>
  <c r="U24" i="49" s="1"/>
  <c r="K48" i="49"/>
  <c r="K53" i="49" s="1"/>
  <c r="S48" i="49"/>
  <c r="S53" i="49" s="1"/>
  <c r="F50" i="49"/>
  <c r="F54" i="49" s="1"/>
  <c r="J50" i="49"/>
  <c r="N50" i="49"/>
  <c r="S50" i="49"/>
  <c r="W50" i="49"/>
  <c r="W51" i="49" s="1"/>
  <c r="W55" i="49" s="1"/>
  <c r="D18" i="46"/>
  <c r="D23" i="46" s="1"/>
  <c r="H18" i="46"/>
  <c r="H23" i="46" s="1"/>
  <c r="T18" i="46"/>
  <c r="T23" i="46" s="1"/>
  <c r="X18" i="46"/>
  <c r="X23" i="46" s="1"/>
  <c r="C20" i="46"/>
  <c r="C24" i="46" s="1"/>
  <c r="M20" i="46"/>
  <c r="M21" i="46" s="1"/>
  <c r="M25" i="46" s="1"/>
  <c r="H20" i="46"/>
  <c r="J48" i="46"/>
  <c r="J53" i="46" s="1"/>
  <c r="O48" i="46"/>
  <c r="O53" i="46" s="1"/>
  <c r="S48" i="46"/>
  <c r="S53" i="46" s="1"/>
  <c r="E18" i="47"/>
  <c r="E23" i="47" s="1"/>
  <c r="G18" i="47"/>
  <c r="G23" i="47" s="1"/>
  <c r="I18" i="47"/>
  <c r="I23" i="47" s="1"/>
  <c r="M18" i="47"/>
  <c r="M23" i="47" s="1"/>
  <c r="Q18" i="47"/>
  <c r="Q23" i="47" s="1"/>
  <c r="U18" i="47"/>
  <c r="U23" i="47" s="1"/>
  <c r="J18" i="47"/>
  <c r="J23" i="47" s="1"/>
  <c r="O18" i="47"/>
  <c r="O23" i="47" s="1"/>
  <c r="S18" i="47"/>
  <c r="S23" i="47" s="1"/>
  <c r="R20" i="47"/>
  <c r="F20" i="47"/>
  <c r="F24" i="47" s="1"/>
  <c r="J20" i="47"/>
  <c r="N20" i="47"/>
  <c r="V20" i="47"/>
  <c r="E64" i="47"/>
  <c r="I64" i="47"/>
  <c r="I68" i="47" s="1"/>
  <c r="M64" i="47"/>
  <c r="M68" i="47" s="1"/>
  <c r="Q64" i="47"/>
  <c r="Q68" i="47" s="1"/>
  <c r="U64" i="47"/>
  <c r="C64" i="47"/>
  <c r="C65" i="47" s="1"/>
  <c r="G64" i="47"/>
  <c r="N64" i="47"/>
  <c r="N68" i="47" s="1"/>
  <c r="R64" i="47"/>
  <c r="V64" i="47"/>
  <c r="A68" i="47"/>
  <c r="J18" i="48"/>
  <c r="J23" i="48" s="1"/>
  <c r="N18" i="48"/>
  <c r="N23" i="48" s="1"/>
  <c r="G18" i="48"/>
  <c r="G23" i="48" s="1"/>
  <c r="R18" i="48"/>
  <c r="R23" i="48" s="1"/>
  <c r="Q20" i="48"/>
  <c r="Q24" i="48" s="1"/>
  <c r="E20" i="48"/>
  <c r="I20" i="48"/>
  <c r="I24" i="48" s="1"/>
  <c r="M20" i="48"/>
  <c r="U20" i="48"/>
  <c r="U24" i="48" s="1"/>
  <c r="K60" i="48"/>
  <c r="K65" i="48" s="1"/>
  <c r="S60" i="48"/>
  <c r="S65" i="48" s="1"/>
  <c r="F62" i="48"/>
  <c r="J62" i="48"/>
  <c r="N62" i="48"/>
  <c r="R62" i="48"/>
  <c r="R66" i="48" s="1"/>
  <c r="V62" i="48"/>
  <c r="A66" i="48"/>
  <c r="F18" i="49"/>
  <c r="F23" i="49" s="1"/>
  <c r="G18" i="49"/>
  <c r="G23" i="49" s="1"/>
  <c r="K18" i="49"/>
  <c r="K23" i="49" s="1"/>
  <c r="O18" i="49"/>
  <c r="O23" i="49" s="1"/>
  <c r="S18" i="49"/>
  <c r="S23" i="49" s="1"/>
  <c r="W18" i="49"/>
  <c r="W23" i="49" s="1"/>
  <c r="E20" i="49"/>
  <c r="E24" i="49" s="1"/>
  <c r="J20" i="49"/>
  <c r="J21" i="49" s="1"/>
  <c r="J25" i="49" s="1"/>
  <c r="N20" i="49"/>
  <c r="R20" i="49"/>
  <c r="R21" i="49" s="1"/>
  <c r="R25" i="49" s="1"/>
  <c r="O48" i="49"/>
  <c r="O53" i="49" s="1"/>
  <c r="W48" i="49"/>
  <c r="W53" i="49" s="1"/>
  <c r="O50" i="49"/>
  <c r="C50" i="49"/>
  <c r="C54" i="49" s="1"/>
  <c r="C55" i="49" s="1"/>
  <c r="G50" i="49"/>
  <c r="K50" i="49"/>
  <c r="K51" i="49" s="1"/>
  <c r="K55" i="49" s="1"/>
  <c r="R50" i="49"/>
  <c r="V50" i="49"/>
  <c r="V54" i="49" s="1"/>
  <c r="A54" i="49"/>
  <c r="M21" i="47"/>
  <c r="M25" i="47" s="1"/>
  <c r="R54" i="49"/>
  <c r="U21" i="49"/>
  <c r="U25" i="49" s="1"/>
  <c r="S51" i="49"/>
  <c r="S55" i="49" s="1"/>
  <c r="X20" i="49"/>
  <c r="F24" i="49"/>
  <c r="N24" i="49"/>
  <c r="V24" i="49"/>
  <c r="N54" i="49"/>
  <c r="V51" i="49"/>
  <c r="V55" i="49" s="1"/>
  <c r="J24" i="49"/>
  <c r="J54" i="49"/>
  <c r="C51" i="49"/>
  <c r="O51" i="49"/>
  <c r="O55" i="49" s="1"/>
  <c r="D48" i="49"/>
  <c r="D53" i="49" s="1"/>
  <c r="L48" i="49"/>
  <c r="L53" i="49" s="1"/>
  <c r="X48" i="49"/>
  <c r="X53" i="49" s="1"/>
  <c r="A53" i="49"/>
  <c r="D18" i="49"/>
  <c r="D23" i="49" s="1"/>
  <c r="H18" i="49"/>
  <c r="H23" i="49" s="1"/>
  <c r="L18" i="49"/>
  <c r="L23" i="49" s="1"/>
  <c r="P18" i="49"/>
  <c r="P23" i="49" s="1"/>
  <c r="T18" i="49"/>
  <c r="T23" i="49" s="1"/>
  <c r="X18" i="49"/>
  <c r="X23" i="49" s="1"/>
  <c r="C20" i="49"/>
  <c r="G20" i="49"/>
  <c r="K20" i="49"/>
  <c r="O20" i="49"/>
  <c r="S20" i="49"/>
  <c r="W20" i="49"/>
  <c r="A23" i="49"/>
  <c r="A24" i="49"/>
  <c r="E48" i="49"/>
  <c r="E53" i="49" s="1"/>
  <c r="I48" i="49"/>
  <c r="I53" i="49" s="1"/>
  <c r="M48" i="49"/>
  <c r="M53" i="49" s="1"/>
  <c r="Q48" i="49"/>
  <c r="Q53" i="49" s="1"/>
  <c r="U48" i="49"/>
  <c r="U53" i="49" s="1"/>
  <c r="D50" i="49"/>
  <c r="H50" i="49"/>
  <c r="L50" i="49"/>
  <c r="P50" i="49"/>
  <c r="T50" i="49"/>
  <c r="X50" i="49"/>
  <c r="G54" i="49"/>
  <c r="O54" i="49"/>
  <c r="S54" i="49"/>
  <c r="W54" i="49"/>
  <c r="H48" i="49"/>
  <c r="H53" i="49" s="1"/>
  <c r="P48" i="49"/>
  <c r="P53" i="49" s="1"/>
  <c r="T48" i="49"/>
  <c r="T53" i="49" s="1"/>
  <c r="E18" i="49"/>
  <c r="E23" i="49" s="1"/>
  <c r="I18" i="49"/>
  <c r="I23" i="49" s="1"/>
  <c r="M18" i="49"/>
  <c r="M23" i="49" s="1"/>
  <c r="Q18" i="49"/>
  <c r="Q23" i="49" s="1"/>
  <c r="D20" i="49"/>
  <c r="H20" i="49"/>
  <c r="L20" i="49"/>
  <c r="T20" i="49"/>
  <c r="F48" i="49"/>
  <c r="F53" i="49" s="1"/>
  <c r="J48" i="49"/>
  <c r="J53" i="49" s="1"/>
  <c r="N48" i="49"/>
  <c r="N53" i="49" s="1"/>
  <c r="R48" i="49"/>
  <c r="R53" i="49" s="1"/>
  <c r="E50" i="49"/>
  <c r="I50" i="49"/>
  <c r="M50" i="49"/>
  <c r="Q50" i="49"/>
  <c r="V21" i="48"/>
  <c r="V25" i="48" s="1"/>
  <c r="F66" i="48"/>
  <c r="N66" i="48"/>
  <c r="V66" i="48"/>
  <c r="V63" i="48"/>
  <c r="V67" i="48" s="1"/>
  <c r="J66" i="48"/>
  <c r="F21" i="48"/>
  <c r="F25" i="48" s="1"/>
  <c r="F24" i="48"/>
  <c r="N21" i="48"/>
  <c r="N25" i="48" s="1"/>
  <c r="U18" i="48"/>
  <c r="U23" i="48" s="1"/>
  <c r="R24" i="48"/>
  <c r="E24" i="48"/>
  <c r="M24" i="48"/>
  <c r="O63" i="48"/>
  <c r="O67" i="48" s="1"/>
  <c r="W63" i="48"/>
  <c r="W67" i="48" s="1"/>
  <c r="H60" i="48"/>
  <c r="H65" i="48" s="1"/>
  <c r="P60" i="48"/>
  <c r="P65" i="48" s="1"/>
  <c r="A65" i="48"/>
  <c r="D18" i="48"/>
  <c r="D23" i="48" s="1"/>
  <c r="H18" i="48"/>
  <c r="H23" i="48" s="1"/>
  <c r="L18" i="48"/>
  <c r="L23" i="48" s="1"/>
  <c r="P18" i="48"/>
  <c r="P23" i="48" s="1"/>
  <c r="T18" i="48"/>
  <c r="T23" i="48" s="1"/>
  <c r="X18" i="48"/>
  <c r="X23" i="48" s="1"/>
  <c r="C20" i="48"/>
  <c r="G20" i="48"/>
  <c r="K20" i="48"/>
  <c r="O20" i="48"/>
  <c r="S20" i="48"/>
  <c r="W20" i="48"/>
  <c r="A23" i="48"/>
  <c r="A24" i="48"/>
  <c r="E60" i="48"/>
  <c r="E65" i="48" s="1"/>
  <c r="I60" i="48"/>
  <c r="I65" i="48" s="1"/>
  <c r="M60" i="48"/>
  <c r="M65" i="48" s="1"/>
  <c r="Q60" i="48"/>
  <c r="Q65" i="48" s="1"/>
  <c r="U60" i="48"/>
  <c r="U65" i="48" s="1"/>
  <c r="D62" i="48"/>
  <c r="H62" i="48"/>
  <c r="L62" i="48"/>
  <c r="P62" i="48"/>
  <c r="T62" i="48"/>
  <c r="X62" i="48"/>
  <c r="C66" i="48"/>
  <c r="K66" i="48"/>
  <c r="O66" i="48"/>
  <c r="W66" i="48"/>
  <c r="D60" i="48"/>
  <c r="D65" i="48" s="1"/>
  <c r="L60" i="48"/>
  <c r="L65" i="48" s="1"/>
  <c r="T60" i="48"/>
  <c r="T65" i="48" s="1"/>
  <c r="X60" i="48"/>
  <c r="X65" i="48" s="1"/>
  <c r="E18" i="48"/>
  <c r="E23" i="48" s="1"/>
  <c r="I18" i="48"/>
  <c r="I23" i="48" s="1"/>
  <c r="M18" i="48"/>
  <c r="M23" i="48" s="1"/>
  <c r="Q18" i="48"/>
  <c r="Q23" i="48" s="1"/>
  <c r="D20" i="48"/>
  <c r="H20" i="48"/>
  <c r="L20" i="48"/>
  <c r="P20" i="48"/>
  <c r="T20" i="48"/>
  <c r="F60" i="48"/>
  <c r="F65" i="48" s="1"/>
  <c r="J60" i="48"/>
  <c r="J65" i="48" s="1"/>
  <c r="N60" i="48"/>
  <c r="N65" i="48" s="1"/>
  <c r="R60" i="48"/>
  <c r="R65" i="48" s="1"/>
  <c r="E62" i="48"/>
  <c r="I62" i="48"/>
  <c r="M62" i="48"/>
  <c r="Q62" i="48"/>
  <c r="F68" i="47"/>
  <c r="V68" i="47"/>
  <c r="N24" i="47"/>
  <c r="V24" i="47"/>
  <c r="V62" i="47"/>
  <c r="V67" i="47" s="1"/>
  <c r="R62" i="47"/>
  <c r="R67" i="47" s="1"/>
  <c r="N62" i="47"/>
  <c r="N67" i="47" s="1"/>
  <c r="J62" i="47"/>
  <c r="J67" i="47" s="1"/>
  <c r="F62" i="47"/>
  <c r="F67" i="47" s="1"/>
  <c r="U62" i="47"/>
  <c r="U67" i="47" s="1"/>
  <c r="Q62" i="47"/>
  <c r="Q67" i="47" s="1"/>
  <c r="M62" i="47"/>
  <c r="M67" i="47" s="1"/>
  <c r="I62" i="47"/>
  <c r="I67" i="47" s="1"/>
  <c r="E62" i="47"/>
  <c r="E67" i="47" s="1"/>
  <c r="D62" i="47"/>
  <c r="D67" i="47" s="1"/>
  <c r="L62" i="47"/>
  <c r="L67" i="47" s="1"/>
  <c r="T62" i="47"/>
  <c r="T67" i="47" s="1"/>
  <c r="G68" i="47"/>
  <c r="W65" i="47"/>
  <c r="W69" i="47" s="1"/>
  <c r="A67" i="47"/>
  <c r="E68" i="47"/>
  <c r="U68" i="47"/>
  <c r="Q21" i="47"/>
  <c r="Q25" i="47" s="1"/>
  <c r="G62" i="47"/>
  <c r="G67" i="47" s="1"/>
  <c r="O62" i="47"/>
  <c r="O67" i="47" s="1"/>
  <c r="W62" i="47"/>
  <c r="W67" i="47" s="1"/>
  <c r="J65" i="47"/>
  <c r="J69" i="47" s="1"/>
  <c r="J68" i="47"/>
  <c r="R68" i="47"/>
  <c r="J24" i="47"/>
  <c r="R24" i="47"/>
  <c r="M24" i="47"/>
  <c r="U24" i="47"/>
  <c r="H62" i="47"/>
  <c r="H67" i="47" s="1"/>
  <c r="P62" i="47"/>
  <c r="P67" i="47" s="1"/>
  <c r="X62" i="47"/>
  <c r="X67" i="47" s="1"/>
  <c r="C68" i="47"/>
  <c r="K68" i="47"/>
  <c r="S68" i="47"/>
  <c r="D18" i="47"/>
  <c r="D23" i="47" s="1"/>
  <c r="H18" i="47"/>
  <c r="H23" i="47" s="1"/>
  <c r="L18" i="47"/>
  <c r="L23" i="47" s="1"/>
  <c r="P18" i="47"/>
  <c r="P23" i="47" s="1"/>
  <c r="T18" i="47"/>
  <c r="T23" i="47" s="1"/>
  <c r="X18" i="47"/>
  <c r="X23" i="47" s="1"/>
  <c r="C20" i="47"/>
  <c r="G20" i="47"/>
  <c r="K20" i="47"/>
  <c r="O20" i="47"/>
  <c r="S20" i="47"/>
  <c r="W20" i="47"/>
  <c r="A24" i="47"/>
  <c r="D64" i="47"/>
  <c r="H64" i="47"/>
  <c r="L64" i="47"/>
  <c r="P64" i="47"/>
  <c r="T64" i="47"/>
  <c r="D20" i="47"/>
  <c r="H20" i="47"/>
  <c r="L20" i="47"/>
  <c r="P20" i="47"/>
  <c r="T20" i="47"/>
  <c r="R54" i="46"/>
  <c r="R51" i="46"/>
  <c r="R55" i="46" s="1"/>
  <c r="M24" i="46"/>
  <c r="X21" i="46"/>
  <c r="X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H24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F54" i="45"/>
  <c r="N54" i="45"/>
  <c r="V54" i="45"/>
  <c r="X51" i="45"/>
  <c r="X20" i="45"/>
  <c r="F21" i="45"/>
  <c r="F25" i="45" s="1"/>
  <c r="N21" i="45"/>
  <c r="N25" i="45" s="1"/>
  <c r="N24" i="45"/>
  <c r="V21" i="45"/>
  <c r="V25" i="45" s="1"/>
  <c r="V24" i="45"/>
  <c r="V48" i="45"/>
  <c r="V53" i="45" s="1"/>
  <c r="V55" i="45" s="1"/>
  <c r="R48" i="45"/>
  <c r="R53" i="45" s="1"/>
  <c r="N48" i="45"/>
  <c r="N53" i="45" s="1"/>
  <c r="N55" i="45" s="1"/>
  <c r="J48" i="45"/>
  <c r="J53" i="45" s="1"/>
  <c r="F48" i="45"/>
  <c r="F53" i="45" s="1"/>
  <c r="F55" i="45" s="1"/>
  <c r="U48" i="45"/>
  <c r="U53" i="45" s="1"/>
  <c r="Q48" i="45"/>
  <c r="Q53" i="45" s="1"/>
  <c r="Q55" i="45" s="1"/>
  <c r="M48" i="45"/>
  <c r="M53" i="45" s="1"/>
  <c r="I48" i="45"/>
  <c r="I53" i="45" s="1"/>
  <c r="I55" i="45" s="1"/>
  <c r="E48" i="45"/>
  <c r="E53" i="45" s="1"/>
  <c r="D48" i="45"/>
  <c r="D53" i="45" s="1"/>
  <c r="L48" i="45"/>
  <c r="L53" i="45" s="1"/>
  <c r="T48" i="45"/>
  <c r="T53" i="45" s="1"/>
  <c r="G54" i="45"/>
  <c r="O54" i="45"/>
  <c r="I51" i="45"/>
  <c r="A53" i="45"/>
  <c r="E54" i="45"/>
  <c r="U54" i="45"/>
  <c r="Q21" i="45"/>
  <c r="Q25" i="45" s="1"/>
  <c r="G48" i="45"/>
  <c r="G53" i="45" s="1"/>
  <c r="G55" i="45" s="1"/>
  <c r="O48" i="45"/>
  <c r="O53" i="45" s="1"/>
  <c r="O55" i="45" s="1"/>
  <c r="W48" i="45"/>
  <c r="W53" i="45" s="1"/>
  <c r="J54" i="45"/>
  <c r="J55" i="45" s="1"/>
  <c r="R54" i="45"/>
  <c r="J21" i="45"/>
  <c r="J25" i="45" s="1"/>
  <c r="J24" i="45"/>
  <c r="R21" i="45"/>
  <c r="R25" i="45" s="1"/>
  <c r="R24" i="45"/>
  <c r="E24" i="45"/>
  <c r="U24" i="45"/>
  <c r="C54" i="45"/>
  <c r="K54" i="45"/>
  <c r="K55" i="45" s="1"/>
  <c r="S51" i="45"/>
  <c r="S54" i="45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G24" i="44"/>
  <c r="X21" i="44"/>
  <c r="X25" i="44" s="1"/>
  <c r="X24" i="44"/>
  <c r="W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P24" i="44"/>
  <c r="F50" i="44"/>
  <c r="V50" i="44"/>
  <c r="F18" i="44"/>
  <c r="F23" i="44" s="1"/>
  <c r="Q18" i="44"/>
  <c r="Q23" i="44" s="1"/>
  <c r="H50" i="44"/>
  <c r="X50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D24" i="43"/>
  <c r="A23" i="43"/>
  <c r="U50" i="43"/>
  <c r="Q50" i="43"/>
  <c r="M50" i="43"/>
  <c r="I50" i="43"/>
  <c r="E50" i="43"/>
  <c r="A54" i="43"/>
  <c r="W50" i="43"/>
  <c r="S50" i="43"/>
  <c r="O50" i="43"/>
  <c r="K50" i="43"/>
  <c r="G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23" i="43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M24" i="42"/>
  <c r="M21" i="42"/>
  <c r="M25" i="42" s="1"/>
  <c r="H69" i="42"/>
  <c r="X69" i="42"/>
  <c r="T69" i="42"/>
  <c r="Q21" i="42"/>
  <c r="Q25" i="42" s="1"/>
  <c r="W24" i="42"/>
  <c r="V66" i="42"/>
  <c r="V70" i="42" s="1"/>
  <c r="X21" i="42"/>
  <c r="X25" i="42" s="1"/>
  <c r="S24" i="42"/>
  <c r="M66" i="42"/>
  <c r="M70" i="42" s="1"/>
  <c r="M69" i="42"/>
  <c r="R66" i="42"/>
  <c r="R70" i="42" s="1"/>
  <c r="D18" i="42"/>
  <c r="D23" i="42" s="1"/>
  <c r="I18" i="42"/>
  <c r="I23" i="42" s="1"/>
  <c r="N18" i="42"/>
  <c r="N23" i="42" s="1"/>
  <c r="T18" i="42"/>
  <c r="T23" i="42" s="1"/>
  <c r="V20" i="42"/>
  <c r="R20" i="42"/>
  <c r="N20" i="42"/>
  <c r="J20" i="42"/>
  <c r="F20" i="42"/>
  <c r="D20" i="42"/>
  <c r="I20" i="42"/>
  <c r="O20" i="42"/>
  <c r="T20" i="42"/>
  <c r="D65" i="42"/>
  <c r="I65" i="42"/>
  <c r="N65" i="42"/>
  <c r="L21" i="42"/>
  <c r="L25" i="42" s="1"/>
  <c r="G24" i="42"/>
  <c r="Q66" i="42"/>
  <c r="Q70" i="42" s="1"/>
  <c r="F66" i="42"/>
  <c r="F70" i="42" s="1"/>
  <c r="X24" i="42"/>
  <c r="W18" i="42"/>
  <c r="W23" i="42" s="1"/>
  <c r="S18" i="42"/>
  <c r="S23" i="42" s="1"/>
  <c r="O18" i="42"/>
  <c r="O23" i="42" s="1"/>
  <c r="K18" i="42"/>
  <c r="K23" i="42" s="1"/>
  <c r="G18" i="42"/>
  <c r="G23" i="42" s="1"/>
  <c r="C18" i="42"/>
  <c r="C23" i="42" s="1"/>
  <c r="E18" i="42"/>
  <c r="E23" i="42" s="1"/>
  <c r="J18" i="42"/>
  <c r="J23" i="42" s="1"/>
  <c r="P18" i="42"/>
  <c r="P23" i="42" s="1"/>
  <c r="U18" i="42"/>
  <c r="U23" i="42" s="1"/>
  <c r="E20" i="42"/>
  <c r="K20" i="42"/>
  <c r="P20" i="42"/>
  <c r="U20" i="42"/>
  <c r="A69" i="42"/>
  <c r="W65" i="42"/>
  <c r="S65" i="42"/>
  <c r="O65" i="42"/>
  <c r="K65" i="42"/>
  <c r="G65" i="42"/>
  <c r="C65" i="42"/>
  <c r="E65" i="42"/>
  <c r="J65" i="42"/>
  <c r="P65" i="42"/>
  <c r="U65" i="42"/>
  <c r="D63" i="42"/>
  <c r="D68" i="42" s="1"/>
  <c r="H63" i="42"/>
  <c r="H68" i="42" s="1"/>
  <c r="L63" i="42"/>
  <c r="L68" i="42" s="1"/>
  <c r="P63" i="42"/>
  <c r="P68" i="42" s="1"/>
  <c r="T63" i="42"/>
  <c r="T68" i="42" s="1"/>
  <c r="X63" i="42"/>
  <c r="X68" i="42" s="1"/>
  <c r="X63" i="41"/>
  <c r="W63" i="41"/>
  <c r="V63" i="41"/>
  <c r="U63" i="41"/>
  <c r="T63" i="41"/>
  <c r="S63" i="41"/>
  <c r="R63" i="41"/>
  <c r="Q63" i="41"/>
  <c r="P63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A63" i="41"/>
  <c r="X64" i="41" s="1"/>
  <c r="X68" i="41" s="1"/>
  <c r="X61" i="41"/>
  <c r="W61" i="41"/>
  <c r="V61" i="41"/>
  <c r="U61" i="41"/>
  <c r="T61" i="41"/>
  <c r="S61" i="41"/>
  <c r="R61" i="41"/>
  <c r="Q61" i="41"/>
  <c r="P61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A61" i="41"/>
  <c r="A67" i="41" s="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L20" i="41" s="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A17" i="41"/>
  <c r="V18" i="41" s="1"/>
  <c r="V23" i="41" s="1"/>
  <c r="C21" i="42" l="1"/>
  <c r="E18" i="41"/>
  <c r="E23" i="41" s="1"/>
  <c r="I18" i="41"/>
  <c r="I23" i="41" s="1"/>
  <c r="F18" i="41"/>
  <c r="F23" i="41" s="1"/>
  <c r="I21" i="47"/>
  <c r="I25" i="47" s="1"/>
  <c r="F21" i="47"/>
  <c r="F25" i="47" s="1"/>
  <c r="V21" i="47"/>
  <c r="V25" i="47" s="1"/>
  <c r="J21" i="47"/>
  <c r="J25" i="47" s="1"/>
  <c r="R21" i="47"/>
  <c r="R25" i="47" s="1"/>
  <c r="S63" i="48"/>
  <c r="S67" i="48" s="1"/>
  <c r="J21" i="48"/>
  <c r="J25" i="48" s="1"/>
  <c r="D20" i="41"/>
  <c r="V62" i="41"/>
  <c r="V67" i="41" s="1"/>
  <c r="N18" i="41"/>
  <c r="N23" i="41" s="1"/>
  <c r="R18" i="41"/>
  <c r="R23" i="41" s="1"/>
  <c r="T20" i="41"/>
  <c r="T24" i="41" s="1"/>
  <c r="C62" i="41"/>
  <c r="C67" i="41" s="1"/>
  <c r="E62" i="41"/>
  <c r="E67" i="41" s="1"/>
  <c r="G62" i="41"/>
  <c r="G67" i="41" s="1"/>
  <c r="I62" i="41"/>
  <c r="I67" i="41" s="1"/>
  <c r="K62" i="41"/>
  <c r="K67" i="41" s="1"/>
  <c r="M62" i="41"/>
  <c r="M67" i="41" s="1"/>
  <c r="O62" i="41"/>
  <c r="O67" i="41" s="1"/>
  <c r="Q62" i="41"/>
  <c r="Q67" i="41" s="1"/>
  <c r="U62" i="41"/>
  <c r="U67" i="41" s="1"/>
  <c r="R62" i="41"/>
  <c r="R67" i="41" s="1"/>
  <c r="K51" i="45"/>
  <c r="M24" i="45"/>
  <c r="W55" i="45"/>
  <c r="E55" i="45"/>
  <c r="U55" i="45"/>
  <c r="R55" i="45"/>
  <c r="S65" i="47"/>
  <c r="S69" i="47" s="1"/>
  <c r="K65" i="47"/>
  <c r="K69" i="47" s="1"/>
  <c r="N21" i="47"/>
  <c r="N25" i="47" s="1"/>
  <c r="S66" i="48"/>
  <c r="K54" i="49"/>
  <c r="G51" i="49"/>
  <c r="G55" i="49" s="1"/>
  <c r="V21" i="49"/>
  <c r="V25" i="49" s="1"/>
  <c r="N21" i="49"/>
  <c r="N25" i="49" s="1"/>
  <c r="R24" i="49"/>
  <c r="X55" i="45"/>
  <c r="U21" i="45"/>
  <c r="U25" i="45" s="1"/>
  <c r="S55" i="45"/>
  <c r="M55" i="45"/>
  <c r="I21" i="45"/>
  <c r="I25" i="45" s="1"/>
  <c r="H24" i="42"/>
  <c r="H21" i="46"/>
  <c r="H25" i="46" s="1"/>
  <c r="E21" i="45"/>
  <c r="E25" i="45" s="1"/>
  <c r="M65" i="47"/>
  <c r="M69" i="47" s="1"/>
  <c r="G66" i="48"/>
  <c r="F21" i="49"/>
  <c r="F25" i="49" s="1"/>
  <c r="S21" i="46"/>
  <c r="S25" i="46" s="1"/>
  <c r="F51" i="45"/>
  <c r="N64" i="41"/>
  <c r="N68" i="41" s="1"/>
  <c r="I64" i="41"/>
  <c r="I68" i="41" s="1"/>
  <c r="Q64" i="41"/>
  <c r="Q65" i="41" s="1"/>
  <c r="Q69" i="41" s="1"/>
  <c r="U64" i="41"/>
  <c r="G21" i="42"/>
  <c r="G25" i="42" s="1"/>
  <c r="U21" i="43"/>
  <c r="U25" i="43" s="1"/>
  <c r="O21" i="43"/>
  <c r="O25" i="43" s="1"/>
  <c r="W51" i="45"/>
  <c r="X65" i="47"/>
  <c r="X69" i="47" s="1"/>
  <c r="U63" i="48"/>
  <c r="U67" i="48" s="1"/>
  <c r="Q21" i="49"/>
  <c r="Q25" i="49" s="1"/>
  <c r="M21" i="49"/>
  <c r="M25" i="49" s="1"/>
  <c r="N51" i="49"/>
  <c r="N55" i="49" s="1"/>
  <c r="E21" i="47"/>
  <c r="E25" i="47" s="1"/>
  <c r="A23" i="41"/>
  <c r="G18" i="41"/>
  <c r="J18" i="41"/>
  <c r="J23" i="41" s="1"/>
  <c r="M18" i="41"/>
  <c r="M23" i="41" s="1"/>
  <c r="Q18" i="41"/>
  <c r="Q23" i="41" s="1"/>
  <c r="U18" i="41"/>
  <c r="U23" i="41" s="1"/>
  <c r="F62" i="41"/>
  <c r="F67" i="41" s="1"/>
  <c r="J62" i="41"/>
  <c r="J67" i="41" s="1"/>
  <c r="N62" i="41"/>
  <c r="N67" i="41" s="1"/>
  <c r="S62" i="41"/>
  <c r="S67" i="41" s="1"/>
  <c r="W62" i="41"/>
  <c r="W67" i="41" s="1"/>
  <c r="E64" i="41"/>
  <c r="E68" i="41" s="1"/>
  <c r="M64" i="41"/>
  <c r="M68" i="41" s="1"/>
  <c r="F64" i="41"/>
  <c r="J64" i="41"/>
  <c r="R64" i="41"/>
  <c r="R65" i="41" s="1"/>
  <c r="R69" i="41" s="1"/>
  <c r="V64" i="41"/>
  <c r="Y68" i="42"/>
  <c r="L66" i="42"/>
  <c r="L70" i="42" s="1"/>
  <c r="S21" i="42"/>
  <c r="S25" i="42" s="1"/>
  <c r="M51" i="45"/>
  <c r="J51" i="45"/>
  <c r="V51" i="45"/>
  <c r="N65" i="47"/>
  <c r="N69" i="47" s="1"/>
  <c r="J51" i="49"/>
  <c r="J55" i="49" s="1"/>
  <c r="K63" i="48"/>
  <c r="K67" i="48" s="1"/>
  <c r="U21" i="47"/>
  <c r="U25" i="47" s="1"/>
  <c r="D21" i="43"/>
  <c r="D25" i="43" s="1"/>
  <c r="G65" i="47"/>
  <c r="G69" i="47" s="1"/>
  <c r="Y67" i="47"/>
  <c r="Y65" i="48"/>
  <c r="I21" i="48"/>
  <c r="I25" i="48" s="1"/>
  <c r="Y23" i="49"/>
  <c r="Y53" i="49"/>
  <c r="Y53" i="46"/>
  <c r="Y53" i="45"/>
  <c r="Y53" i="44"/>
  <c r="Q21" i="44"/>
  <c r="Q25" i="44" s="1"/>
  <c r="I21" i="43"/>
  <c r="I25" i="43" s="1"/>
  <c r="Y53" i="43"/>
  <c r="E51" i="49"/>
  <c r="E55" i="49" s="1"/>
  <c r="E54" i="49"/>
  <c r="H21" i="49"/>
  <c r="H25" i="49" s="1"/>
  <c r="H24" i="49"/>
  <c r="T54" i="49"/>
  <c r="T51" i="49"/>
  <c r="T55" i="49" s="1"/>
  <c r="D54" i="49"/>
  <c r="D51" i="49"/>
  <c r="D55" i="49" s="1"/>
  <c r="W24" i="49"/>
  <c r="W21" i="49"/>
  <c r="W25" i="49" s="1"/>
  <c r="G24" i="49"/>
  <c r="G21" i="49"/>
  <c r="G25" i="49" s="1"/>
  <c r="S24" i="49"/>
  <c r="S21" i="49"/>
  <c r="S25" i="49" s="1"/>
  <c r="M51" i="49"/>
  <c r="M55" i="49" s="1"/>
  <c r="M54" i="49"/>
  <c r="P24" i="49"/>
  <c r="P21" i="49"/>
  <c r="P25" i="49" s="1"/>
  <c r="L54" i="49"/>
  <c r="L51" i="49"/>
  <c r="L55" i="49" s="1"/>
  <c r="O24" i="49"/>
  <c r="O21" i="49"/>
  <c r="O25" i="49" s="1"/>
  <c r="F51" i="49"/>
  <c r="F55" i="49" s="1"/>
  <c r="X24" i="49"/>
  <c r="X21" i="49"/>
  <c r="X25" i="49" s="1"/>
  <c r="R51" i="49"/>
  <c r="R55" i="49" s="1"/>
  <c r="Q51" i="49"/>
  <c r="Q55" i="49" s="1"/>
  <c r="Q54" i="49"/>
  <c r="T24" i="49"/>
  <c r="T21" i="49"/>
  <c r="T25" i="49" s="1"/>
  <c r="D24" i="49"/>
  <c r="D21" i="49"/>
  <c r="D25" i="49" s="1"/>
  <c r="P54" i="49"/>
  <c r="P51" i="49"/>
  <c r="P55" i="49" s="1"/>
  <c r="C24" i="49"/>
  <c r="C21" i="49"/>
  <c r="I21" i="49"/>
  <c r="I25" i="49" s="1"/>
  <c r="E21" i="49"/>
  <c r="E25" i="49" s="1"/>
  <c r="I51" i="49"/>
  <c r="I55" i="49" s="1"/>
  <c r="I54" i="49"/>
  <c r="L24" i="49"/>
  <c r="L21" i="49"/>
  <c r="L25" i="49" s="1"/>
  <c r="X54" i="49"/>
  <c r="X51" i="49"/>
  <c r="X55" i="49" s="1"/>
  <c r="H54" i="49"/>
  <c r="H51" i="49"/>
  <c r="H55" i="49" s="1"/>
  <c r="K24" i="49"/>
  <c r="K21" i="49"/>
  <c r="K25" i="49" s="1"/>
  <c r="U51" i="49"/>
  <c r="U55" i="49" s="1"/>
  <c r="I63" i="48"/>
  <c r="I67" i="48" s="1"/>
  <c r="I66" i="48"/>
  <c r="L21" i="48"/>
  <c r="L25" i="48" s="1"/>
  <c r="L24" i="48"/>
  <c r="L66" i="48"/>
  <c r="L63" i="48"/>
  <c r="L67" i="48" s="1"/>
  <c r="O24" i="48"/>
  <c r="O21" i="48"/>
  <c r="O25" i="48" s="1"/>
  <c r="U21" i="48"/>
  <c r="U25" i="48" s="1"/>
  <c r="R63" i="48"/>
  <c r="R67" i="48" s="1"/>
  <c r="E63" i="48"/>
  <c r="E67" i="48" s="1"/>
  <c r="E66" i="48"/>
  <c r="H21" i="48"/>
  <c r="H25" i="48" s="1"/>
  <c r="H24" i="48"/>
  <c r="X66" i="48"/>
  <c r="X63" i="48"/>
  <c r="X67" i="48" s="1"/>
  <c r="H66" i="48"/>
  <c r="H63" i="48"/>
  <c r="H67" i="48" s="1"/>
  <c r="K24" i="48"/>
  <c r="K21" i="48"/>
  <c r="K25" i="48" s="1"/>
  <c r="Y23" i="48"/>
  <c r="J63" i="48"/>
  <c r="J67" i="48" s="1"/>
  <c r="E21" i="48"/>
  <c r="E25" i="48" s="1"/>
  <c r="N63" i="48"/>
  <c r="N67" i="48" s="1"/>
  <c r="Q21" i="48"/>
  <c r="Q25" i="48" s="1"/>
  <c r="Q63" i="48"/>
  <c r="Q67" i="48" s="1"/>
  <c r="Q66" i="48"/>
  <c r="T21" i="48"/>
  <c r="T25" i="48" s="1"/>
  <c r="T24" i="48"/>
  <c r="D21" i="48"/>
  <c r="D25" i="48" s="1"/>
  <c r="D24" i="48"/>
  <c r="T66" i="48"/>
  <c r="T63" i="48"/>
  <c r="T67" i="48" s="1"/>
  <c r="D66" i="48"/>
  <c r="D63" i="48"/>
  <c r="D67" i="48" s="1"/>
  <c r="W24" i="48"/>
  <c r="W21" i="48"/>
  <c r="W25" i="48" s="1"/>
  <c r="G24" i="48"/>
  <c r="G21" i="48"/>
  <c r="G25" i="48" s="1"/>
  <c r="M21" i="48"/>
  <c r="M25" i="48" s="1"/>
  <c r="M63" i="48"/>
  <c r="M67" i="48" s="1"/>
  <c r="M66" i="48"/>
  <c r="P21" i="48"/>
  <c r="P25" i="48" s="1"/>
  <c r="P24" i="48"/>
  <c r="P66" i="48"/>
  <c r="P63" i="48"/>
  <c r="P67" i="48" s="1"/>
  <c r="S24" i="48"/>
  <c r="S21" i="48"/>
  <c r="S25" i="48" s="1"/>
  <c r="C24" i="48"/>
  <c r="C21" i="48"/>
  <c r="C67" i="48"/>
  <c r="F63" i="48"/>
  <c r="F67" i="48" s="1"/>
  <c r="X21" i="48"/>
  <c r="X25" i="48" s="1"/>
  <c r="T21" i="47"/>
  <c r="T25" i="47" s="1"/>
  <c r="T24" i="47"/>
  <c r="D21" i="47"/>
  <c r="D25" i="47" s="1"/>
  <c r="D24" i="47"/>
  <c r="H68" i="47"/>
  <c r="H65" i="47"/>
  <c r="H69" i="47" s="1"/>
  <c r="S24" i="47"/>
  <c r="S21" i="47"/>
  <c r="S25" i="47" s="1"/>
  <c r="C24" i="47"/>
  <c r="C21" i="47"/>
  <c r="U65" i="47"/>
  <c r="U69" i="47" s="1"/>
  <c r="P21" i="47"/>
  <c r="P25" i="47" s="1"/>
  <c r="P24" i="47"/>
  <c r="T68" i="47"/>
  <c r="T65" i="47"/>
  <c r="T69" i="47" s="1"/>
  <c r="D68" i="47"/>
  <c r="D65" i="47"/>
  <c r="D69" i="47" s="1"/>
  <c r="O24" i="47"/>
  <c r="O21" i="47"/>
  <c r="O25" i="47" s="1"/>
  <c r="Q65" i="47"/>
  <c r="Q69" i="47" s="1"/>
  <c r="L21" i="47"/>
  <c r="L25" i="47" s="1"/>
  <c r="L24" i="47"/>
  <c r="P68" i="47"/>
  <c r="P65" i="47"/>
  <c r="P69" i="47" s="1"/>
  <c r="K24" i="47"/>
  <c r="K21" i="47"/>
  <c r="K25" i="47" s="1"/>
  <c r="Y23" i="47"/>
  <c r="R65" i="47"/>
  <c r="R69" i="47" s="1"/>
  <c r="I65" i="47"/>
  <c r="I69" i="47" s="1"/>
  <c r="O65" i="47"/>
  <c r="O69" i="47" s="1"/>
  <c r="V65" i="47"/>
  <c r="V69" i="47" s="1"/>
  <c r="F65" i="47"/>
  <c r="F69" i="47" s="1"/>
  <c r="X21" i="47"/>
  <c r="X25" i="47" s="1"/>
  <c r="H24" i="47"/>
  <c r="H21" i="47"/>
  <c r="H25" i="47" s="1"/>
  <c r="L68" i="47"/>
  <c r="L65" i="47"/>
  <c r="L69" i="47" s="1"/>
  <c r="W24" i="47"/>
  <c r="W21" i="47"/>
  <c r="W25" i="47" s="1"/>
  <c r="G24" i="47"/>
  <c r="G21" i="47"/>
  <c r="G25" i="47" s="1"/>
  <c r="C69" i="47"/>
  <c r="E65" i="47"/>
  <c r="E69" i="47" s="1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5" i="45" s="1"/>
  <c r="D51" i="45"/>
  <c r="L21" i="45"/>
  <c r="L25" i="45" s="1"/>
  <c r="L24" i="45"/>
  <c r="P54" i="45"/>
  <c r="P55" i="45" s="1"/>
  <c r="P51" i="45"/>
  <c r="K24" i="45"/>
  <c r="K21" i="45"/>
  <c r="K25" i="45" s="1"/>
  <c r="Y23" i="45"/>
  <c r="C55" i="45"/>
  <c r="G51" i="45"/>
  <c r="X21" i="45"/>
  <c r="X25" i="45" s="1"/>
  <c r="X24" i="45"/>
  <c r="U51" i="45"/>
  <c r="H21" i="45"/>
  <c r="H25" i="45" s="1"/>
  <c r="H24" i="45"/>
  <c r="L54" i="45"/>
  <c r="L55" i="45" s="1"/>
  <c r="L51" i="45"/>
  <c r="W24" i="45"/>
  <c r="W21" i="45"/>
  <c r="W25" i="45" s="1"/>
  <c r="G24" i="45"/>
  <c r="G21" i="45"/>
  <c r="G25" i="45" s="1"/>
  <c r="N51" i="45"/>
  <c r="Q51" i="45"/>
  <c r="T54" i="45"/>
  <c r="T55" i="45" s="1"/>
  <c r="T51" i="45"/>
  <c r="O24" i="45"/>
  <c r="O21" i="45"/>
  <c r="O25" i="45" s="1"/>
  <c r="T21" i="45"/>
  <c r="T25" i="45" s="1"/>
  <c r="T24" i="45"/>
  <c r="D21" i="45"/>
  <c r="D25" i="45" s="1"/>
  <c r="D24" i="45"/>
  <c r="H54" i="45"/>
  <c r="H55" i="45" s="1"/>
  <c r="H51" i="45"/>
  <c r="S24" i="45"/>
  <c r="S21" i="45"/>
  <c r="S25" i="45" s="1"/>
  <c r="C24" i="45"/>
  <c r="C21" i="45"/>
  <c r="R51" i="45"/>
  <c r="O51" i="45"/>
  <c r="E51" i="45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69" i="42"/>
  <c r="J66" i="42"/>
  <c r="J70" i="42" s="1"/>
  <c r="E24" i="42"/>
  <c r="E21" i="42"/>
  <c r="E25" i="42" s="1"/>
  <c r="D21" i="42"/>
  <c r="D25" i="42" s="1"/>
  <c r="D24" i="42"/>
  <c r="R21" i="42"/>
  <c r="R25" i="42" s="1"/>
  <c r="R24" i="42"/>
  <c r="H66" i="42"/>
  <c r="H70" i="42" s="1"/>
  <c r="E66" i="42"/>
  <c r="E70" i="42" s="1"/>
  <c r="E69" i="42"/>
  <c r="U24" i="42"/>
  <c r="U21" i="42"/>
  <c r="U25" i="42" s="1"/>
  <c r="Y23" i="42"/>
  <c r="C25" i="42"/>
  <c r="T21" i="42"/>
  <c r="T25" i="42" s="1"/>
  <c r="T24" i="42"/>
  <c r="V24" i="42"/>
  <c r="V21" i="42"/>
  <c r="V25" i="42" s="1"/>
  <c r="U66" i="42"/>
  <c r="U70" i="42" s="1"/>
  <c r="U69" i="42"/>
  <c r="C66" i="42"/>
  <c r="C69" i="42"/>
  <c r="S69" i="42"/>
  <c r="S66" i="42"/>
  <c r="S70" i="42" s="1"/>
  <c r="P21" i="42"/>
  <c r="P25" i="42" s="1"/>
  <c r="P24" i="42"/>
  <c r="I66" i="42"/>
  <c r="I70" i="42" s="1"/>
  <c r="I69" i="42"/>
  <c r="O21" i="42"/>
  <c r="O25" i="42" s="1"/>
  <c r="O24" i="42"/>
  <c r="J21" i="42"/>
  <c r="J25" i="42" s="1"/>
  <c r="J24" i="42"/>
  <c r="T66" i="42"/>
  <c r="T70" i="42" s="1"/>
  <c r="X66" i="42"/>
  <c r="X70" i="42" s="1"/>
  <c r="K69" i="42"/>
  <c r="K66" i="42"/>
  <c r="K70" i="42" s="1"/>
  <c r="O66" i="42"/>
  <c r="O70" i="42" s="1"/>
  <c r="O69" i="42"/>
  <c r="N69" i="42"/>
  <c r="N66" i="42"/>
  <c r="N70" i="42" s="1"/>
  <c r="F24" i="42"/>
  <c r="F21" i="42"/>
  <c r="F25" i="42" s="1"/>
  <c r="P69" i="42"/>
  <c r="P66" i="42"/>
  <c r="P70" i="42" s="1"/>
  <c r="G69" i="42"/>
  <c r="G66" i="42"/>
  <c r="G70" i="42" s="1"/>
  <c r="W66" i="42"/>
  <c r="W70" i="42" s="1"/>
  <c r="W69" i="42"/>
  <c r="K24" i="42"/>
  <c r="K21" i="42"/>
  <c r="K25" i="42" s="1"/>
  <c r="D66" i="42"/>
  <c r="D70" i="42" s="1"/>
  <c r="D69" i="42"/>
  <c r="I24" i="42"/>
  <c r="I21" i="42"/>
  <c r="I25" i="42" s="1"/>
  <c r="N24" i="42"/>
  <c r="N21" i="42"/>
  <c r="N25" i="42" s="1"/>
  <c r="W21" i="42"/>
  <c r="W25" i="42" s="1"/>
  <c r="F68" i="41"/>
  <c r="V68" i="4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65" i="41"/>
  <c r="I69" i="41" s="1"/>
  <c r="Q68" i="41"/>
  <c r="H20" i="41"/>
  <c r="P20" i="41"/>
  <c r="X20" i="41"/>
  <c r="J68" i="41"/>
  <c r="R68" i="41"/>
  <c r="I20" i="41"/>
  <c r="Q20" i="41"/>
  <c r="D24" i="41"/>
  <c r="L24" i="41"/>
  <c r="E65" i="41"/>
  <c r="E69" i="41" s="1"/>
  <c r="U68" i="4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62" i="41"/>
  <c r="D67" i="41" s="1"/>
  <c r="H62" i="41"/>
  <c r="H67" i="41" s="1"/>
  <c r="L62" i="41"/>
  <c r="L67" i="41" s="1"/>
  <c r="P62" i="41"/>
  <c r="P67" i="41" s="1"/>
  <c r="T62" i="41"/>
  <c r="T67" i="41" s="1"/>
  <c r="X62" i="41"/>
  <c r="X67" i="41" s="1"/>
  <c r="C64" i="41"/>
  <c r="G64" i="41"/>
  <c r="K64" i="41"/>
  <c r="O64" i="41"/>
  <c r="S64" i="41"/>
  <c r="W64" i="41"/>
  <c r="A68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64" i="41"/>
  <c r="H64" i="41"/>
  <c r="L64" i="41"/>
  <c r="P64" i="41"/>
  <c r="T64" i="41"/>
  <c r="N65" i="41" l="1"/>
  <c r="N69" i="41" s="1"/>
  <c r="F65" i="41"/>
  <c r="F69" i="41" s="1"/>
  <c r="U65" i="41"/>
  <c r="U69" i="41" s="1"/>
  <c r="J65" i="41"/>
  <c r="J69" i="41" s="1"/>
  <c r="V65" i="41"/>
  <c r="V69" i="41" s="1"/>
  <c r="M65" i="41"/>
  <c r="M69" i="41" s="1"/>
  <c r="Y68" i="47"/>
  <c r="Y67" i="41"/>
  <c r="X65" i="41"/>
  <c r="X69" i="41" s="1"/>
  <c r="Y66" i="48"/>
  <c r="Y55" i="49"/>
  <c r="Y54" i="49"/>
  <c r="Y54" i="45"/>
  <c r="Y24" i="49"/>
  <c r="C25" i="49"/>
  <c r="Y25" i="49" s="1"/>
  <c r="Y67" i="48"/>
  <c r="Y24" i="48"/>
  <c r="C25" i="48"/>
  <c r="Y25" i="48" s="1"/>
  <c r="Y69" i="47"/>
  <c r="Y24" i="47"/>
  <c r="C25" i="47"/>
  <c r="Y25" i="47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69" i="42"/>
  <c r="C70" i="42"/>
  <c r="Y70" i="42" s="1"/>
  <c r="Y25" i="42"/>
  <c r="K68" i="41"/>
  <c r="K65" i="41"/>
  <c r="K69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68" i="41"/>
  <c r="G65" i="41"/>
  <c r="G69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68" i="41"/>
  <c r="P65" i="41"/>
  <c r="P69" i="41" s="1"/>
  <c r="S68" i="41"/>
  <c r="S65" i="41"/>
  <c r="S69" i="41" s="1"/>
  <c r="C68" i="41"/>
  <c r="C65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68" i="41"/>
  <c r="H65" i="41"/>
  <c r="H69" i="41" s="1"/>
  <c r="F24" i="41"/>
  <c r="F21" i="41"/>
  <c r="F25" i="41" s="1"/>
  <c r="T65" i="41"/>
  <c r="T69" i="41" s="1"/>
  <c r="T68" i="41"/>
  <c r="D65" i="41"/>
  <c r="D69" i="41" s="1"/>
  <c r="D68" i="41"/>
  <c r="W68" i="41"/>
  <c r="W65" i="41"/>
  <c r="W69" i="41" s="1"/>
  <c r="L68" i="41"/>
  <c r="L65" i="41"/>
  <c r="L69" i="41" s="1"/>
  <c r="O68" i="41"/>
  <c r="O65" i="41"/>
  <c r="O69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Y25" i="41" l="1"/>
  <c r="Y68" i="41"/>
  <c r="C69" i="41"/>
  <c r="Y69" i="41" s="1"/>
  <c r="Y24" i="41"/>
</calcChain>
</file>

<file path=xl/sharedStrings.xml><?xml version="1.0" encoding="utf-8"?>
<sst xmlns="http://schemas.openxmlformats.org/spreadsheetml/2006/main" count="909" uniqueCount="166">
  <si>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</si>
  <si>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</si>
  <si>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</si>
  <si>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</si>
  <si>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</si>
  <si>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</si>
  <si>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</si>
  <si>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</si>
  <si>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</si>
  <si>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</si>
  <si>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</si>
  <si>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</si>
  <si>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</si>
  <si>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</si>
  <si>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</si>
  <si>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</si>
  <si>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</si>
  <si>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</si>
  <si>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</si>
  <si>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</si>
  <si>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</si>
  <si>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</si>
  <si>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</si>
  <si>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</si>
  <si>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</si>
  <si>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>թեյ,  պանիր</t>
  </si>
  <si>
    <t xml:space="preserve">   հաց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</si>
  <si>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</si>
  <si>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</si>
  <si>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</si>
  <si>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</si>
  <si>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</si>
  <si>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</si>
  <si>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</si>
  <si>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</si>
  <si>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</si>
  <si>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</si>
  <si>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</si>
  <si>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ալյուր</t>
  </si>
  <si>
    <t>խնձոր</t>
  </si>
  <si>
    <t>աղ</t>
  </si>
  <si>
    <t>կանաչի</t>
  </si>
  <si>
    <t>հաց</t>
  </si>
  <si>
    <t xml:space="preserve">   միրգ</t>
  </si>
  <si>
    <t xml:space="preserve">  պանիր</t>
  </si>
  <si>
    <t>աղցան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</si>
  <si>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</si>
  <si>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</si>
  <si>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</si>
  <si>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</si>
  <si>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</si>
  <si>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</si>
  <si>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</si>
  <si>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>ձու</t>
  </si>
  <si>
    <t>ձավար</t>
  </si>
  <si>
    <t xml:space="preserve">  միրգ</t>
  </si>
  <si>
    <t xml:space="preserve">    թթվասեր</t>
  </si>
  <si>
    <t xml:space="preserve">   պանիր</t>
  </si>
  <si>
    <t>սոխ</t>
  </si>
  <si>
    <t>թթու վարունգ</t>
  </si>
  <si>
    <t xml:space="preserve">   աղցան</t>
  </si>
  <si>
    <t>կարտոֆիլի  պյուրե</t>
  </si>
  <si>
    <t>նարինջ</t>
  </si>
  <si>
    <t>հաց  պանիր</t>
  </si>
  <si>
    <t>լոբի</t>
  </si>
  <si>
    <t>բրինձ</t>
  </si>
  <si>
    <t xml:space="preserve">  թեյ,  պանիր</t>
  </si>
  <si>
    <t>կաթ</t>
  </si>
  <si>
    <t>մաննի</t>
  </si>
  <si>
    <t>շոկոլադ</t>
  </si>
  <si>
    <t>հավ</t>
  </si>
  <si>
    <t>կաթնաշոր</t>
  </si>
  <si>
    <t xml:space="preserve">    միրգ</t>
  </si>
  <si>
    <t xml:space="preserve">   մածուն</t>
  </si>
  <si>
    <t>ձու1/2</t>
  </si>
  <si>
    <t xml:space="preserve">            միրգ</t>
  </si>
  <si>
    <t xml:space="preserve">    հաց</t>
  </si>
  <si>
    <t xml:space="preserve">    աղցան</t>
  </si>
  <si>
    <t>կ.ոլոր</t>
  </si>
  <si>
    <t>հաճար</t>
  </si>
  <si>
    <t xml:space="preserve">   հաց  պանիր</t>
  </si>
  <si>
    <t xml:space="preserve"> հաց.   Պանիր</t>
  </si>
  <si>
    <t xml:space="preserve">  բրնձով  շիլա</t>
  </si>
  <si>
    <t xml:space="preserve">  թեյ,   պանիր</t>
  </si>
  <si>
    <t>գազար   կաղամբ</t>
  </si>
  <si>
    <t>կարտեֆիլ</t>
  </si>
  <si>
    <t>բանան</t>
  </si>
  <si>
    <t xml:space="preserve">      միրգ</t>
  </si>
  <si>
    <t>հավի կրծքամիս</t>
  </si>
  <si>
    <t>հավով բրնձով ապուր</t>
  </si>
  <si>
    <t>հալվա</t>
  </si>
  <si>
    <t>խավիար</t>
  </si>
  <si>
    <t>Սպաս</t>
  </si>
  <si>
    <t>կ,ոլոր</t>
  </si>
  <si>
    <t>հալվա,  հաց</t>
  </si>
  <si>
    <t xml:space="preserve">  հաց,  պանիր</t>
  </si>
  <si>
    <t xml:space="preserve"> միրգ</t>
  </si>
  <si>
    <t xml:space="preserve"> </t>
  </si>
  <si>
    <t>0.5</t>
  </si>
  <si>
    <t>կ.ոլոռ</t>
  </si>
  <si>
    <t xml:space="preserve">  հաց  </t>
  </si>
  <si>
    <t>կիտրոն</t>
  </si>
  <si>
    <t>տ.կարտոֆիլ  թթու վարունգ</t>
  </si>
  <si>
    <t>կաթնաշոր, թթվասեր</t>
  </si>
  <si>
    <t>տ.կարտոֆիլ</t>
  </si>
  <si>
    <t>վերմիշելով փլավ</t>
  </si>
  <si>
    <t>կարտոֆիլի պյուրե</t>
  </si>
  <si>
    <t>մակարոն</t>
  </si>
  <si>
    <t>բրնձով շիլա</t>
  </si>
  <si>
    <t>գազար, պանիր</t>
  </si>
  <si>
    <t>մածուն,  թթվասեր</t>
  </si>
  <si>
    <t xml:space="preserve"> հավի կրծքամսով խճողոկ</t>
  </si>
  <si>
    <t xml:space="preserve"> վերմիշելով փլավ</t>
  </si>
  <si>
    <t>հնդկաձավարով  փլավ</t>
  </si>
  <si>
    <t>վերմիշելով  փլավ</t>
  </si>
  <si>
    <t xml:space="preserve">   թեյ    պանիր</t>
  </si>
  <si>
    <t>հաց,պանիր</t>
  </si>
  <si>
    <t>կաթնաշորով գաթա</t>
  </si>
  <si>
    <t xml:space="preserve">  հավով  վերմիշելով  ապւր</t>
  </si>
  <si>
    <t>0.1</t>
  </si>
  <si>
    <t>ձու, կարագ</t>
  </si>
  <si>
    <t xml:space="preserve">                                       </t>
  </si>
  <si>
    <t>թեյ, ձու, կարագ</t>
  </si>
  <si>
    <t>թթվասեր, պանիր</t>
  </si>
  <si>
    <t xml:space="preserve">  մսով  բորշչ</t>
  </si>
  <si>
    <t xml:space="preserve">  շոկոլադ</t>
  </si>
  <si>
    <t xml:space="preserve">  հալվա,  պանիր</t>
  </si>
  <si>
    <t xml:space="preserve">  հնդկաձավարով  փլավ</t>
  </si>
  <si>
    <t>ձու1/20</t>
  </si>
  <si>
    <t>հաց,  պանիր</t>
  </si>
  <si>
    <t xml:space="preserve">  բրնձով փլավ</t>
  </si>
  <si>
    <t xml:space="preserve">  մաննի</t>
  </si>
  <si>
    <t xml:space="preserve"> գազար, կաղամբ</t>
  </si>
  <si>
    <t xml:space="preserve"> տ. Կարտոֆիլ</t>
  </si>
  <si>
    <t xml:space="preserve"> մսով  վերմիշելով  փլավ</t>
  </si>
  <si>
    <t xml:space="preserve"> մածուն</t>
  </si>
  <si>
    <t>թխ.Զեբր</t>
  </si>
  <si>
    <t>հավվի կրծքամիս</t>
  </si>
  <si>
    <t xml:space="preserve"> տ.կարտոֆիլ</t>
  </si>
  <si>
    <t xml:space="preserve"> մակարոնով  փլավ</t>
  </si>
  <si>
    <t xml:space="preserve">    պանիր,  </t>
  </si>
  <si>
    <t>կակաո,  հալվա</t>
  </si>
  <si>
    <t>մսով  խճողակ</t>
  </si>
  <si>
    <t>ոսպ</t>
  </si>
  <si>
    <t xml:space="preserve"> ձվածեղ</t>
  </si>
  <si>
    <t>լոբիով ապուր</t>
  </si>
  <si>
    <t>մսով ոսպով  ապուր</t>
  </si>
  <si>
    <t>մսով  մակարոնով  փլավ</t>
  </si>
  <si>
    <t xml:space="preserve">                </t>
  </si>
  <si>
    <t>թխ. Զեբր 1/10</t>
  </si>
  <si>
    <t xml:space="preserve"> ոսպով  բրնձով փլավ</t>
  </si>
  <si>
    <t>հավով հաճարով փլավ</t>
  </si>
  <si>
    <t xml:space="preserve">   կաթնաշոր, թթվասեր</t>
  </si>
  <si>
    <t>թեյ,    պանիր, հալվա</t>
  </si>
  <si>
    <t>մսով բորշչ</t>
  </si>
  <si>
    <t>հնդկաձավարով փլավ</t>
  </si>
  <si>
    <t>կակաո,  պանիր</t>
  </si>
  <si>
    <t>Բիսկվիթ1/10</t>
  </si>
  <si>
    <t>հավով բրնձով  ապւր</t>
  </si>
  <si>
    <t xml:space="preserve"> կ.բրինձ</t>
  </si>
  <si>
    <t>բազւկ</t>
  </si>
  <si>
    <t>ձու 1/2 կարագ</t>
  </si>
  <si>
    <t xml:space="preserve">   հաց  , պանիր</t>
  </si>
  <si>
    <t>մակարոնով փլավ</t>
  </si>
  <si>
    <t>կաթնաշոր թթվասեր</t>
  </si>
  <si>
    <t>թեյ, պանիր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</si>
</sst>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V13" sqref="V13"/>
    </sheetView>
  </sheetViews>
  <sheetFormatPr defaultRowHeight="10.5" x14ac:dyDescent="0.15"/>
  <cols>
    <col min="1" max="1" width="3.140625" style="9" customWidth="1"/>
    <col min="2" max="2" width="21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1" t="s">
        <v>0</v>
      </c>
      <c r="C1" s="81"/>
      <c r="D1" s="81"/>
      <c r="E1" s="81"/>
      <c r="F1" s="81"/>
      <c r="G1" s="81"/>
      <c r="H1" s="81"/>
      <c r="I1" s="81"/>
      <c r="J1" s="81"/>
      <c r="L1" s="10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>
        <v>42842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55.5" thickBot="1" x14ac:dyDescent="0.2">
      <c r="A4" s="68"/>
      <c r="B4" s="69"/>
      <c r="C4" s="16" t="s">
        <v>42</v>
      </c>
      <c r="D4" s="17" t="s">
        <v>41</v>
      </c>
      <c r="E4" s="18" t="s">
        <v>28</v>
      </c>
      <c r="F4" s="18" t="s">
        <v>29</v>
      </c>
      <c r="G4" s="18" t="s">
        <v>30</v>
      </c>
      <c r="H4" s="18" t="s">
        <v>31</v>
      </c>
      <c r="I4" s="19" t="s">
        <v>32</v>
      </c>
      <c r="J4" s="18" t="s">
        <v>50</v>
      </c>
      <c r="K4" s="18" t="s">
        <v>70</v>
      </c>
      <c r="L4" s="18" t="s">
        <v>36</v>
      </c>
      <c r="M4" s="18" t="s">
        <v>85</v>
      </c>
      <c r="N4" s="19" t="s">
        <v>58</v>
      </c>
      <c r="O4" s="18" t="s">
        <v>35</v>
      </c>
      <c r="P4" s="18" t="s">
        <v>37</v>
      </c>
      <c r="Q4" s="18" t="s">
        <v>38</v>
      </c>
      <c r="R4" s="18" t="s">
        <v>90</v>
      </c>
      <c r="S4" s="18" t="s">
        <v>86</v>
      </c>
      <c r="T4" s="18" t="s">
        <v>39</v>
      </c>
      <c r="U4" s="19" t="s">
        <v>40</v>
      </c>
      <c r="V4" s="20" t="s">
        <v>34</v>
      </c>
      <c r="W4" s="17" t="s">
        <v>71</v>
      </c>
      <c r="X4" s="17"/>
      <c r="Y4" s="15"/>
    </row>
    <row r="5" spans="1:25" ht="11.25" customHeight="1" x14ac:dyDescent="0.15">
      <c r="A5" s="73" t="s">
        <v>5</v>
      </c>
      <c r="B5" s="21" t="s">
        <v>43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70</v>
      </c>
      <c r="T5" s="22">
        <v>70</v>
      </c>
      <c r="U5" s="22"/>
      <c r="V5" s="23"/>
      <c r="W5" s="23"/>
      <c r="X5" s="23"/>
      <c r="Y5" s="15"/>
    </row>
    <row r="6" spans="1:25" x14ac:dyDescent="0.15">
      <c r="A6" s="74"/>
      <c r="B6" s="24" t="s">
        <v>82</v>
      </c>
      <c r="C6" s="25"/>
      <c r="D6" s="25"/>
      <c r="E6" s="25">
        <v>7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83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6</v>
      </c>
      <c r="B9" s="21" t="s">
        <v>84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118</v>
      </c>
      <c r="C10" s="25"/>
      <c r="D10" s="25"/>
      <c r="E10" s="25">
        <v>7</v>
      </c>
      <c r="F10" s="25"/>
      <c r="G10" s="25"/>
      <c r="H10" s="25"/>
      <c r="I10" s="25">
        <v>10</v>
      </c>
      <c r="J10" s="25"/>
      <c r="K10" s="25">
        <v>50</v>
      </c>
      <c r="L10" s="25">
        <v>20</v>
      </c>
      <c r="M10" s="25">
        <v>25</v>
      </c>
      <c r="N10" s="25">
        <v>5</v>
      </c>
      <c r="O10" s="25"/>
      <c r="P10" s="25"/>
      <c r="Q10" s="25"/>
      <c r="R10" s="25"/>
      <c r="S10" s="25"/>
      <c r="T10" s="25"/>
      <c r="U10" s="25">
        <v>5</v>
      </c>
      <c r="V10" s="26"/>
      <c r="W10" s="26"/>
      <c r="X10" s="26"/>
      <c r="Y10" s="15"/>
    </row>
    <row r="11" spans="1:25" x14ac:dyDescent="0.15">
      <c r="A11" s="74"/>
      <c r="B11" s="30" t="s">
        <v>95</v>
      </c>
      <c r="C11" s="25">
        <v>40</v>
      </c>
      <c r="D11" s="25"/>
      <c r="E11" s="25"/>
      <c r="F11" s="25">
        <v>7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7</v>
      </c>
      <c r="B13" s="21" t="s">
        <v>73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100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117</v>
      </c>
      <c r="C14" s="25"/>
      <c r="D14" s="25"/>
      <c r="E14" s="25">
        <v>9</v>
      </c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/>
      <c r="P14" s="25">
        <f>1/10</f>
        <v>0.1</v>
      </c>
      <c r="Q14" s="25">
        <v>30</v>
      </c>
      <c r="R14" s="25"/>
      <c r="S14" s="25"/>
      <c r="T14" s="25"/>
      <c r="U14" s="25"/>
      <c r="V14" s="26">
        <v>9</v>
      </c>
      <c r="W14" s="26">
        <v>9</v>
      </c>
      <c r="X14" s="26"/>
      <c r="Y14" s="15"/>
    </row>
    <row r="15" spans="1:25" x14ac:dyDescent="0.15">
      <c r="A15" s="74"/>
      <c r="B15" s="24" t="s">
        <v>94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25</v>
      </c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14</v>
      </c>
      <c r="G17" s="31">
        <f t="shared" si="0"/>
        <v>20</v>
      </c>
      <c r="H17" s="31">
        <f t="shared" si="0"/>
        <v>35</v>
      </c>
      <c r="I17" s="31">
        <f t="shared" si="0"/>
        <v>40</v>
      </c>
      <c r="J17" s="31">
        <f t="shared" si="0"/>
        <v>30</v>
      </c>
      <c r="K17" s="31">
        <f t="shared" si="0"/>
        <v>50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70</v>
      </c>
      <c r="T17" s="31">
        <f t="shared" si="0"/>
        <v>70</v>
      </c>
      <c r="U17" s="31">
        <f t="shared" si="0"/>
        <v>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1.4E-2</v>
      </c>
      <c r="G18" s="33">
        <f>+(A17*G17)/1000</f>
        <v>0.02</v>
      </c>
      <c r="H18" s="33">
        <f>+(A17*H17)/1000</f>
        <v>3.5000000000000003E-2</v>
      </c>
      <c r="I18" s="33">
        <f>+(A17*I17)/1000</f>
        <v>0.04</v>
      </c>
      <c r="J18" s="33">
        <f>+(A17*J17)/1000</f>
        <v>0.03</v>
      </c>
      <c r="K18" s="33">
        <f>+(A17*K17)/1000</f>
        <v>0.05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</v>
      </c>
      <c r="S18" s="33">
        <f>+(A17*S17)/1000</f>
        <v>7.0000000000000007E-2</v>
      </c>
      <c r="T18" s="33">
        <f>+(A17*T17)/1000</f>
        <v>7.0000000000000007E-2</v>
      </c>
      <c r="U18" s="33">
        <f>+(A17*U17)/1000</f>
        <v>5.0000000000000001E-3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9</v>
      </c>
      <c r="F19" s="34">
        <f t="shared" si="1"/>
        <v>0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100</v>
      </c>
      <c r="P19" s="34">
        <f t="shared" si="1"/>
        <v>0.1</v>
      </c>
      <c r="Q19" s="34">
        <f t="shared" si="1"/>
        <v>30</v>
      </c>
      <c r="R19" s="34">
        <f t="shared" si="1"/>
        <v>25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9</v>
      </c>
      <c r="W19" s="35">
        <f t="shared" si="1"/>
        <v>9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8.9999999999999993E-3</v>
      </c>
      <c r="F20" s="36">
        <f>+(A19*F19)/1000</f>
        <v>0</v>
      </c>
      <c r="G20" s="36">
        <f>+(A19*G19)/1000</f>
        <v>1.7999999999999999E-2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0.1</v>
      </c>
      <c r="P20" s="36">
        <f>+(A19*P19)</f>
        <v>0.1</v>
      </c>
      <c r="Q20" s="36">
        <f>+(A19*Q19)/1000</f>
        <v>0.03</v>
      </c>
      <c r="R20" s="36">
        <f>+(A19*R19)/1000</f>
        <v>2.5000000000000001E-2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8.9999999999999993E-3</v>
      </c>
      <c r="W20" s="37">
        <f>+(A19*W19)/1000</f>
        <v>8.9999999999999993E-3</v>
      </c>
      <c r="X20" s="37">
        <f>+(A19*X19)/1000</f>
        <v>0</v>
      </c>
      <c r="Y20" s="15"/>
    </row>
    <row r="21" spans="1:25" x14ac:dyDescent="0.15">
      <c r="A21" s="77" t="s">
        <v>8</v>
      </c>
      <c r="B21" s="78"/>
      <c r="C21" s="38">
        <f>+C20+C18</f>
        <v>0.12</v>
      </c>
      <c r="D21" s="38">
        <f t="shared" ref="D21:X21" si="2">+D20+D18</f>
        <v>0</v>
      </c>
      <c r="E21" s="38">
        <f t="shared" si="2"/>
        <v>2.3E-2</v>
      </c>
      <c r="F21" s="38">
        <f t="shared" si="2"/>
        <v>1.4E-2</v>
      </c>
      <c r="G21" s="38">
        <f t="shared" si="2"/>
        <v>3.7999999999999999E-2</v>
      </c>
      <c r="H21" s="38">
        <f t="shared" si="2"/>
        <v>3.5000000000000003E-2</v>
      </c>
      <c r="I21" s="38">
        <f t="shared" si="2"/>
        <v>0.04</v>
      </c>
      <c r="J21" s="38">
        <f t="shared" si="2"/>
        <v>0.03</v>
      </c>
      <c r="K21" s="38">
        <f t="shared" si="2"/>
        <v>0.05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0.1</v>
      </c>
      <c r="P21" s="38">
        <f t="shared" si="2"/>
        <v>0.1</v>
      </c>
      <c r="Q21" s="38">
        <f t="shared" si="2"/>
        <v>0.03</v>
      </c>
      <c r="R21" s="38">
        <f t="shared" si="2"/>
        <v>2.5000000000000001E-2</v>
      </c>
      <c r="S21" s="38">
        <f t="shared" si="2"/>
        <v>7.0000000000000007E-2</v>
      </c>
      <c r="T21" s="38">
        <f t="shared" si="2"/>
        <v>7.0000000000000007E-2</v>
      </c>
      <c r="U21" s="38">
        <f t="shared" si="2"/>
        <v>5.0000000000000001E-3</v>
      </c>
      <c r="V21" s="38">
        <f t="shared" si="2"/>
        <v>8.9999999999999993E-3</v>
      </c>
      <c r="W21" s="39">
        <f t="shared" si="2"/>
        <v>8.9999999999999993E-3</v>
      </c>
      <c r="X21" s="39">
        <f t="shared" si="2"/>
        <v>0</v>
      </c>
      <c r="Y21" s="15"/>
    </row>
    <row r="22" spans="1:25" x14ac:dyDescent="0.15">
      <c r="A22" s="70" t="s">
        <v>9</v>
      </c>
      <c r="B22" s="72"/>
      <c r="C22" s="40">
        <v>264</v>
      </c>
      <c r="D22" s="40">
        <v>147</v>
      </c>
      <c r="E22" s="40">
        <v>2352</v>
      </c>
      <c r="F22" s="40">
        <v>1748</v>
      </c>
      <c r="G22" s="40">
        <v>390</v>
      </c>
      <c r="H22" s="40">
        <v>414</v>
      </c>
      <c r="I22" s="40">
        <v>137</v>
      </c>
      <c r="J22" s="40">
        <v>94</v>
      </c>
      <c r="K22" s="40">
        <v>1190</v>
      </c>
      <c r="L22" s="40">
        <v>268</v>
      </c>
      <c r="M22" s="40">
        <v>132</v>
      </c>
      <c r="N22" s="40">
        <v>198</v>
      </c>
      <c r="O22" s="40">
        <v>348</v>
      </c>
      <c r="P22" s="40">
        <v>53</v>
      </c>
      <c r="Q22" s="40">
        <v>209</v>
      </c>
      <c r="R22" s="40">
        <v>862</v>
      </c>
      <c r="S22" s="40">
        <v>762</v>
      </c>
      <c r="T22" s="40">
        <v>338</v>
      </c>
      <c r="U22" s="40">
        <v>153</v>
      </c>
      <c r="V22" s="40">
        <v>787</v>
      </c>
      <c r="W22" s="41">
        <v>1310</v>
      </c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0</v>
      </c>
      <c r="E23" s="42">
        <f t="shared" ref="E23:X23" si="3">SUM(E18*E22)</f>
        <v>32.927999999999997</v>
      </c>
      <c r="F23" s="42">
        <f t="shared" si="3"/>
        <v>24.472000000000001</v>
      </c>
      <c r="G23" s="42">
        <f t="shared" si="3"/>
        <v>7.8</v>
      </c>
      <c r="H23" s="42">
        <f t="shared" si="3"/>
        <v>14.490000000000002</v>
      </c>
      <c r="I23" s="42">
        <f t="shared" si="3"/>
        <v>5.48</v>
      </c>
      <c r="J23" s="42">
        <f t="shared" si="3"/>
        <v>2.82</v>
      </c>
      <c r="K23" s="42">
        <f t="shared" si="3"/>
        <v>59.5</v>
      </c>
      <c r="L23" s="42">
        <f t="shared" si="3"/>
        <v>5.36</v>
      </c>
      <c r="M23" s="42">
        <f t="shared" si="3"/>
        <v>3.3000000000000003</v>
      </c>
      <c r="N23" s="42">
        <f t="shared" si="3"/>
        <v>0.99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53.34</v>
      </c>
      <c r="T23" s="42">
        <f t="shared" si="3"/>
        <v>23.660000000000004</v>
      </c>
      <c r="U23" s="42">
        <f t="shared" si="3"/>
        <v>0.76500000000000001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256.02500000000003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21.167999999999999</v>
      </c>
      <c r="F24" s="42">
        <f t="shared" si="4"/>
        <v>0</v>
      </c>
      <c r="G24" s="42">
        <f t="shared" si="4"/>
        <v>7.02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34.800000000000004</v>
      </c>
      <c r="P24" s="42">
        <f t="shared" si="4"/>
        <v>5.3000000000000007</v>
      </c>
      <c r="Q24" s="42">
        <f t="shared" si="4"/>
        <v>6.27</v>
      </c>
      <c r="R24" s="42">
        <f t="shared" si="4"/>
        <v>21.55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7.0829999999999993</v>
      </c>
      <c r="W24" s="42">
        <f t="shared" si="4"/>
        <v>11.79</v>
      </c>
      <c r="X24" s="42">
        <f t="shared" si="4"/>
        <v>0</v>
      </c>
      <c r="Y24" s="43">
        <f>SUM(C24:X24)</f>
        <v>125.541</v>
      </c>
    </row>
    <row r="25" spans="1:25" x14ac:dyDescent="0.15">
      <c r="A25" s="79" t="s">
        <v>11</v>
      </c>
      <c r="B25" s="80"/>
      <c r="C25" s="44">
        <f>SUM(C23:C24)</f>
        <v>31.68</v>
      </c>
      <c r="D25" s="44">
        <f t="shared" ref="D25:X25" si="5">+D21*D22</f>
        <v>0</v>
      </c>
      <c r="E25" s="44">
        <f t="shared" si="5"/>
        <v>54.095999999999997</v>
      </c>
      <c r="F25" s="44">
        <f t="shared" si="5"/>
        <v>24.472000000000001</v>
      </c>
      <c r="G25" s="44">
        <f t="shared" si="5"/>
        <v>14.82</v>
      </c>
      <c r="H25" s="44">
        <f t="shared" si="5"/>
        <v>14.490000000000002</v>
      </c>
      <c r="I25" s="44">
        <f t="shared" si="5"/>
        <v>5.48</v>
      </c>
      <c r="J25" s="44">
        <f t="shared" si="5"/>
        <v>2.82</v>
      </c>
      <c r="K25" s="44">
        <f t="shared" si="5"/>
        <v>59.5</v>
      </c>
      <c r="L25" s="44">
        <f t="shared" si="5"/>
        <v>5.36</v>
      </c>
      <c r="M25" s="44">
        <f t="shared" si="5"/>
        <v>3.3000000000000003</v>
      </c>
      <c r="N25" s="44">
        <f t="shared" si="5"/>
        <v>0.99</v>
      </c>
      <c r="O25" s="44">
        <f t="shared" si="5"/>
        <v>34.800000000000004</v>
      </c>
      <c r="P25" s="44">
        <f t="shared" si="5"/>
        <v>5.3000000000000007</v>
      </c>
      <c r="Q25" s="44">
        <f t="shared" si="5"/>
        <v>6.27</v>
      </c>
      <c r="R25" s="44">
        <f t="shared" si="5"/>
        <v>21.55</v>
      </c>
      <c r="S25" s="44">
        <f t="shared" si="5"/>
        <v>53.34</v>
      </c>
      <c r="T25" s="44">
        <f t="shared" si="5"/>
        <v>23.660000000000004</v>
      </c>
      <c r="U25" s="44">
        <f t="shared" si="5"/>
        <v>0.76500000000000001</v>
      </c>
      <c r="V25" s="44">
        <f t="shared" si="5"/>
        <v>7.0829999999999993</v>
      </c>
      <c r="W25" s="45">
        <f t="shared" si="5"/>
        <v>11.79</v>
      </c>
      <c r="X25" s="45">
        <f t="shared" si="5"/>
        <v>0</v>
      </c>
      <c r="Y25" s="43">
        <f>SUM(C25:X25)</f>
        <v>381.56600000000009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4" t="s">
        <v>12</v>
      </c>
      <c r="B28" s="64"/>
      <c r="C28" s="50"/>
      <c r="H28" s="64" t="s">
        <v>13</v>
      </c>
      <c r="I28" s="64"/>
      <c r="J28" s="64"/>
      <c r="K28" s="64"/>
      <c r="P28" s="64" t="s">
        <v>14</v>
      </c>
      <c r="Q28" s="64"/>
      <c r="R28" s="64"/>
      <c r="S28" s="64"/>
    </row>
    <row r="31" spans="1:25" x14ac:dyDescent="0.15">
      <c r="B31" s="81" t="s">
        <v>0</v>
      </c>
      <c r="C31" s="81"/>
      <c r="D31" s="81"/>
      <c r="E31" s="81"/>
      <c r="F31" s="81"/>
      <c r="G31" s="81"/>
      <c r="H31" s="81"/>
      <c r="I31" s="81"/>
      <c r="J31" s="81"/>
      <c r="L31" s="10"/>
      <c r="M31" s="82" t="s">
        <v>1</v>
      </c>
      <c r="N31" s="82"/>
      <c r="O31" s="82"/>
      <c r="P31" s="82"/>
      <c r="Q31" s="82"/>
      <c r="R31" s="82" t="s">
        <v>15</v>
      </c>
      <c r="S31" s="82"/>
      <c r="T31" s="82"/>
      <c r="U31" s="82"/>
      <c r="V31" s="8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>
        <v>42842</v>
      </c>
      <c r="Q32" s="65"/>
      <c r="R32" s="65"/>
      <c r="S32" s="65"/>
      <c r="T32" s="13"/>
      <c r="U32" s="13"/>
      <c r="V32" s="13"/>
    </row>
    <row r="33" spans="1:27" x14ac:dyDescent="0.15">
      <c r="A33" s="66"/>
      <c r="B33" s="67"/>
      <c r="C33" s="70" t="s">
        <v>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7" ht="61.5" thickBot="1" x14ac:dyDescent="0.2">
      <c r="A34" s="68"/>
      <c r="B34" s="69"/>
      <c r="C34" s="16" t="s">
        <v>42</v>
      </c>
      <c r="D34" s="18" t="s">
        <v>27</v>
      </c>
      <c r="E34" s="18" t="s">
        <v>29</v>
      </c>
      <c r="F34" s="18" t="s">
        <v>28</v>
      </c>
      <c r="G34" s="18" t="s">
        <v>53</v>
      </c>
      <c r="H34" s="18" t="s">
        <v>35</v>
      </c>
      <c r="I34" s="18" t="s">
        <v>33</v>
      </c>
      <c r="J34" s="18" t="s">
        <v>32</v>
      </c>
      <c r="K34" s="18" t="s">
        <v>59</v>
      </c>
      <c r="L34" s="18" t="s">
        <v>36</v>
      </c>
      <c r="M34" s="18" t="s">
        <v>41</v>
      </c>
      <c r="N34" s="18" t="s">
        <v>62</v>
      </c>
      <c r="O34" s="18" t="s">
        <v>40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7" ht="11.25" customHeight="1" x14ac:dyDescent="0.15">
      <c r="A35" s="73" t="s">
        <v>5</v>
      </c>
      <c r="B35" s="21" t="s">
        <v>72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7" x14ac:dyDescent="0.15">
      <c r="A36" s="74"/>
      <c r="B36" s="24" t="s">
        <v>120</v>
      </c>
      <c r="C36" s="25"/>
      <c r="D36" s="25"/>
      <c r="E36" s="25"/>
      <c r="F36" s="25">
        <v>3</v>
      </c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7" x14ac:dyDescent="0.15">
      <c r="A37" s="74"/>
      <c r="B37" s="24" t="s">
        <v>57</v>
      </c>
      <c r="C37" s="25"/>
      <c r="D37" s="25"/>
      <c r="E37" s="25">
        <v>12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7" ht="11.25" thickBot="1" x14ac:dyDescent="0.2">
      <c r="A38" s="75"/>
      <c r="B38" s="27" t="s">
        <v>46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7" ht="11.25" customHeight="1" x14ac:dyDescent="0.15">
      <c r="A39" s="73" t="s">
        <v>6</v>
      </c>
      <c r="B39" s="21" t="s">
        <v>60</v>
      </c>
      <c r="C39" s="22"/>
      <c r="D39" s="22">
        <v>5</v>
      </c>
      <c r="E39" s="22"/>
      <c r="F39" s="22"/>
      <c r="G39" s="22"/>
      <c r="H39" s="22"/>
      <c r="I39" s="22">
        <v>35</v>
      </c>
      <c r="J39" s="22">
        <v>35</v>
      </c>
      <c r="K39" s="22">
        <v>30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7" x14ac:dyDescent="0.15">
      <c r="A40" s="74"/>
      <c r="B40" s="24" t="s">
        <v>105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60</v>
      </c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7" x14ac:dyDescent="0.15">
      <c r="A41" s="74"/>
      <c r="B41" s="24" t="s">
        <v>81</v>
      </c>
      <c r="C41" s="25">
        <v>60</v>
      </c>
      <c r="D41" s="25"/>
      <c r="E41" s="25">
        <v>20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7" ht="11.25" thickBot="1" x14ac:dyDescent="0.2">
      <c r="A42" s="75"/>
      <c r="B42" s="27" t="s">
        <v>35</v>
      </c>
      <c r="C42" s="28"/>
      <c r="D42" s="28"/>
      <c r="E42" s="28"/>
      <c r="F42" s="28"/>
      <c r="G42" s="28"/>
      <c r="H42" s="28">
        <v>60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  <c r="Z42" s="9" t="s">
        <v>97</v>
      </c>
    </row>
    <row r="43" spans="1:27" ht="11.25" customHeight="1" x14ac:dyDescent="0.15">
      <c r="A43" s="73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7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7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7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  <c r="AA46" s="9" t="s">
        <v>121</v>
      </c>
    </row>
    <row r="47" spans="1:27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12</v>
      </c>
      <c r="F47" s="31">
        <f t="shared" si="6"/>
        <v>3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7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1.2E-2</v>
      </c>
      <c r="F48" s="33">
        <f>+(A47*F47)/1000</f>
        <v>3.0000000000000001E-3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20</v>
      </c>
      <c r="F49" s="34">
        <f t="shared" si="7"/>
        <v>0</v>
      </c>
      <c r="G49" s="34">
        <f t="shared" si="7"/>
        <v>0</v>
      </c>
      <c r="H49" s="34">
        <f t="shared" si="7"/>
        <v>60</v>
      </c>
      <c r="I49" s="34">
        <f t="shared" si="7"/>
        <v>35</v>
      </c>
      <c r="J49" s="34">
        <f t="shared" si="7"/>
        <v>35</v>
      </c>
      <c r="K49" s="34">
        <f t="shared" si="7"/>
        <v>30</v>
      </c>
      <c r="L49" s="34">
        <f t="shared" si="7"/>
        <v>60</v>
      </c>
      <c r="M49" s="34">
        <f t="shared" si="7"/>
        <v>0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0.02</v>
      </c>
      <c r="F50" s="36">
        <f>+(A49*F49)/1000</f>
        <v>0</v>
      </c>
      <c r="G50" s="36">
        <f>+(A49*G49)/1000</f>
        <v>0</v>
      </c>
      <c r="H50" s="36">
        <f>+(A49*H49)/1000</f>
        <v>0.06</v>
      </c>
      <c r="I50" s="36">
        <f>+(A49*I49)/1000</f>
        <v>3.5000000000000003E-2</v>
      </c>
      <c r="J50" s="36">
        <f>+(A49*J49)/1000</f>
        <v>3.5000000000000003E-2</v>
      </c>
      <c r="K50" s="36">
        <f>+(A49*K49)/1000</f>
        <v>0.03</v>
      </c>
      <c r="L50" s="36">
        <f>+(A49*L49)/1000</f>
        <v>0.06</v>
      </c>
      <c r="M50" s="36">
        <f>+(A49*M49)/1000</f>
        <v>0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8</v>
      </c>
      <c r="B51" s="78"/>
      <c r="C51" s="38">
        <f>+C50+C48</f>
        <v>0.13</v>
      </c>
      <c r="D51" s="38">
        <f t="shared" ref="D51:X51" si="8">+D50+D48</f>
        <v>0.02</v>
      </c>
      <c r="E51" s="38">
        <f t="shared" si="8"/>
        <v>3.2000000000000001E-2</v>
      </c>
      <c r="F51" s="38">
        <f t="shared" si="8"/>
        <v>3.0000000000000001E-3</v>
      </c>
      <c r="G51" s="38">
        <f t="shared" si="8"/>
        <v>0.5</v>
      </c>
      <c r="H51" s="38">
        <f t="shared" si="8"/>
        <v>0.06</v>
      </c>
      <c r="I51" s="38">
        <f t="shared" si="8"/>
        <v>3.5000000000000003E-2</v>
      </c>
      <c r="J51" s="38">
        <f t="shared" si="8"/>
        <v>3.5000000000000003E-2</v>
      </c>
      <c r="K51" s="38">
        <f t="shared" si="8"/>
        <v>0.03</v>
      </c>
      <c r="L51" s="38">
        <f t="shared" si="8"/>
        <v>0.06</v>
      </c>
      <c r="M51" s="38">
        <f t="shared" si="8"/>
        <v>0</v>
      </c>
      <c r="N51" s="38">
        <f t="shared" si="8"/>
        <v>0.06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9</v>
      </c>
      <c r="B52" s="72"/>
      <c r="C52" s="40">
        <v>264</v>
      </c>
      <c r="D52" s="40">
        <v>578</v>
      </c>
      <c r="E52" s="40">
        <v>1748</v>
      </c>
      <c r="F52" s="40">
        <v>2362</v>
      </c>
      <c r="G52" s="40">
        <v>53</v>
      </c>
      <c r="H52" s="40">
        <v>348</v>
      </c>
      <c r="I52" s="40">
        <v>132</v>
      </c>
      <c r="J52" s="40">
        <v>137</v>
      </c>
      <c r="K52" s="40">
        <v>494</v>
      </c>
      <c r="L52" s="40">
        <v>368</v>
      </c>
      <c r="M52" s="40">
        <v>147</v>
      </c>
      <c r="N52" s="40">
        <v>526</v>
      </c>
      <c r="O52" s="40">
        <v>153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0</v>
      </c>
      <c r="E53" s="42">
        <f t="shared" ref="E53:X53" si="9">SUM(E48*E52)</f>
        <v>20.975999999999999</v>
      </c>
      <c r="F53" s="42">
        <f t="shared" si="9"/>
        <v>7.0860000000000003</v>
      </c>
      <c r="G53" s="42">
        <f t="shared" si="9"/>
        <v>26.5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31.56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104.602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11.56</v>
      </c>
      <c r="E54" s="42">
        <f t="shared" ref="E54:X54" si="10">SUM(E50*E52)</f>
        <v>34.96</v>
      </c>
      <c r="F54" s="42">
        <f t="shared" si="10"/>
        <v>0</v>
      </c>
      <c r="G54" s="42">
        <f t="shared" si="10"/>
        <v>0</v>
      </c>
      <c r="H54" s="42">
        <f t="shared" si="10"/>
        <v>20.88</v>
      </c>
      <c r="I54" s="42">
        <f t="shared" si="10"/>
        <v>4.62</v>
      </c>
      <c r="J54" s="42">
        <f t="shared" si="10"/>
        <v>4.7950000000000008</v>
      </c>
      <c r="K54" s="42">
        <f t="shared" si="10"/>
        <v>14.82</v>
      </c>
      <c r="L54" s="42">
        <f t="shared" si="10"/>
        <v>22.08</v>
      </c>
      <c r="M54" s="42">
        <f t="shared" si="10"/>
        <v>0</v>
      </c>
      <c r="N54" s="42">
        <f t="shared" si="10"/>
        <v>0</v>
      </c>
      <c r="O54" s="42">
        <f t="shared" si="10"/>
        <v>0.45900000000000002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130.01400000000001</v>
      </c>
    </row>
    <row r="55" spans="1:25" x14ac:dyDescent="0.15">
      <c r="A55" s="79" t="s">
        <v>11</v>
      </c>
      <c r="B55" s="80"/>
      <c r="C55" s="44">
        <f>SUM(C53:C54)</f>
        <v>34.32</v>
      </c>
      <c r="D55" s="44">
        <f t="shared" ref="D55:X55" si="11">+D51*D52</f>
        <v>11.56</v>
      </c>
      <c r="E55" s="44">
        <f t="shared" si="11"/>
        <v>55.936</v>
      </c>
      <c r="F55" s="44">
        <f t="shared" si="11"/>
        <v>7.0860000000000003</v>
      </c>
      <c r="G55" s="44">
        <f t="shared" si="11"/>
        <v>26.5</v>
      </c>
      <c r="H55" s="44">
        <f t="shared" si="11"/>
        <v>20.88</v>
      </c>
      <c r="I55" s="44">
        <f t="shared" si="11"/>
        <v>4.62</v>
      </c>
      <c r="J55" s="44">
        <f t="shared" si="11"/>
        <v>4.7950000000000008</v>
      </c>
      <c r="K55" s="44">
        <f t="shared" si="11"/>
        <v>14.82</v>
      </c>
      <c r="L55" s="44">
        <f t="shared" si="11"/>
        <v>22.08</v>
      </c>
      <c r="M55" s="44">
        <f t="shared" si="11"/>
        <v>0</v>
      </c>
      <c r="N55" s="44">
        <f t="shared" si="11"/>
        <v>31.56</v>
      </c>
      <c r="O55" s="44">
        <f t="shared" si="11"/>
        <v>0.45900000000000002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234.61599999999999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4" t="s">
        <v>12</v>
      </c>
      <c r="B58" s="64"/>
      <c r="C58" s="50"/>
      <c r="H58" s="64" t="s">
        <v>13</v>
      </c>
      <c r="I58" s="64"/>
      <c r="J58" s="64"/>
      <c r="K58" s="64"/>
      <c r="P58" s="64" t="s">
        <v>14</v>
      </c>
      <c r="Q58" s="64"/>
      <c r="R58" s="64"/>
      <c r="S58" s="64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B4" sqref="AB4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1" t="s">
        <v>0</v>
      </c>
      <c r="C1" s="81"/>
      <c r="D1" s="81"/>
      <c r="E1" s="81"/>
      <c r="F1" s="81"/>
      <c r="G1" s="81"/>
      <c r="H1" s="81"/>
      <c r="I1" s="81"/>
      <c r="J1" s="81"/>
      <c r="L1" s="10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>
        <v>42853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7.5" thickBot="1" x14ac:dyDescent="0.2">
      <c r="A4" s="68"/>
      <c r="B4" s="69"/>
      <c r="C4" s="16" t="s">
        <v>42</v>
      </c>
      <c r="D4" s="17" t="s">
        <v>27</v>
      </c>
      <c r="E4" s="18" t="s">
        <v>29</v>
      </c>
      <c r="F4" s="18" t="s">
        <v>30</v>
      </c>
      <c r="G4" s="18" t="s">
        <v>35</v>
      </c>
      <c r="H4" s="18" t="s">
        <v>28</v>
      </c>
      <c r="I4" s="19" t="s">
        <v>71</v>
      </c>
      <c r="J4" s="18" t="s">
        <v>32</v>
      </c>
      <c r="K4" s="18" t="s">
        <v>34</v>
      </c>
      <c r="L4" s="18" t="s">
        <v>88</v>
      </c>
      <c r="M4" s="18" t="s">
        <v>36</v>
      </c>
      <c r="N4" s="19" t="s">
        <v>38</v>
      </c>
      <c r="O4" s="18" t="s">
        <v>58</v>
      </c>
      <c r="P4" s="18" t="s">
        <v>39</v>
      </c>
      <c r="Q4" s="18" t="s">
        <v>86</v>
      </c>
      <c r="R4" s="18" t="s">
        <v>40</v>
      </c>
      <c r="S4" s="18" t="s">
        <v>54</v>
      </c>
      <c r="T4" s="18" t="s">
        <v>53</v>
      </c>
      <c r="U4" s="19" t="s">
        <v>69</v>
      </c>
      <c r="V4" s="20"/>
      <c r="W4" s="17"/>
      <c r="X4" s="17"/>
      <c r="Y4" s="15"/>
    </row>
    <row r="5" spans="1:25" ht="11.25" customHeight="1" x14ac:dyDescent="0.15">
      <c r="A5" s="73" t="s">
        <v>5</v>
      </c>
      <c r="B5" s="21" t="s">
        <v>43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164</v>
      </c>
      <c r="C6" s="25"/>
      <c r="D6" s="25"/>
      <c r="E6" s="25"/>
      <c r="F6" s="25">
        <v>5</v>
      </c>
      <c r="G6" s="25"/>
      <c r="H6" s="25"/>
      <c r="I6" s="25">
        <v>35</v>
      </c>
      <c r="J6" s="25"/>
      <c r="K6" s="25">
        <v>35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165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6</v>
      </c>
      <c r="B9" s="21" t="s">
        <v>111</v>
      </c>
      <c r="C9" s="22"/>
      <c r="D9" s="22">
        <v>10</v>
      </c>
      <c r="E9" s="22"/>
      <c r="F9" s="22"/>
      <c r="G9" s="22"/>
      <c r="H9" s="22"/>
      <c r="I9" s="22"/>
      <c r="J9" s="22">
        <v>10</v>
      </c>
      <c r="K9" s="22"/>
      <c r="L9" s="22">
        <v>40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112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50</v>
      </c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35</v>
      </c>
      <c r="C11" s="25"/>
      <c r="D11" s="25"/>
      <c r="E11" s="25"/>
      <c r="F11" s="25"/>
      <c r="G11" s="25">
        <v>50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42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7</v>
      </c>
      <c r="B13" s="21" t="s">
        <v>92</v>
      </c>
      <c r="C13" s="22"/>
      <c r="D13" s="22"/>
      <c r="E13" s="22"/>
      <c r="F13" s="22"/>
      <c r="G13" s="22">
        <v>100</v>
      </c>
      <c r="H13" s="22">
        <v>5</v>
      </c>
      <c r="I13" s="22"/>
      <c r="J13" s="22"/>
      <c r="K13" s="22">
        <v>7</v>
      </c>
      <c r="L13" s="22"/>
      <c r="M13" s="22"/>
      <c r="N13" s="22">
        <v>3</v>
      </c>
      <c r="O13" s="22"/>
      <c r="P13" s="22"/>
      <c r="Q13" s="22"/>
      <c r="R13" s="22"/>
      <c r="S13" s="22">
        <v>15</v>
      </c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69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18</v>
      </c>
      <c r="V14" s="26"/>
      <c r="W14" s="26"/>
      <c r="X14" s="26"/>
      <c r="Y14" s="15"/>
    </row>
    <row r="15" spans="1:25" x14ac:dyDescent="0.15">
      <c r="A15" s="74"/>
      <c r="B15" s="24" t="s">
        <v>116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25</v>
      </c>
      <c r="E17" s="31">
        <f t="shared" si="0"/>
        <v>7</v>
      </c>
      <c r="F17" s="31">
        <f t="shared" si="0"/>
        <v>25</v>
      </c>
      <c r="G17" s="31">
        <f t="shared" si="0"/>
        <v>50</v>
      </c>
      <c r="H17" s="31">
        <f t="shared" si="0"/>
        <v>0</v>
      </c>
      <c r="I17" s="31">
        <f t="shared" si="0"/>
        <v>35</v>
      </c>
      <c r="J17" s="31">
        <f t="shared" si="0"/>
        <v>10</v>
      </c>
      <c r="K17" s="31">
        <f t="shared" si="0"/>
        <v>35</v>
      </c>
      <c r="L17" s="31">
        <f t="shared" si="0"/>
        <v>40</v>
      </c>
      <c r="M17" s="31">
        <f t="shared" si="0"/>
        <v>50</v>
      </c>
      <c r="N17" s="31">
        <f t="shared" si="0"/>
        <v>0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2.5000000000000001E-2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0.05</v>
      </c>
      <c r="H18" s="33">
        <f>+(A17*H17)/1000</f>
        <v>0</v>
      </c>
      <c r="I18" s="33">
        <f>+(A17*I17)/1000</f>
        <v>3.5000000000000003E-2</v>
      </c>
      <c r="J18" s="33">
        <f>+(A17*J17)/1000</f>
        <v>0.01</v>
      </c>
      <c r="K18" s="33">
        <f>+(A17*K17)/1000</f>
        <v>3.5000000000000003E-2</v>
      </c>
      <c r="L18" s="33">
        <f>+(A17*L17)/1000</f>
        <v>0.04</v>
      </c>
      <c r="M18" s="33">
        <f>+(A17*M17)/1000</f>
        <v>0.05</v>
      </c>
      <c r="N18" s="33">
        <f>+(A17*N17)/1000</f>
        <v>0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100</v>
      </c>
      <c r="H19" s="34">
        <f t="shared" si="1"/>
        <v>5</v>
      </c>
      <c r="I19" s="34">
        <f t="shared" si="1"/>
        <v>0</v>
      </c>
      <c r="J19" s="34">
        <f t="shared" si="1"/>
        <v>0</v>
      </c>
      <c r="K19" s="34">
        <f t="shared" si="1"/>
        <v>7</v>
      </c>
      <c r="L19" s="34">
        <f t="shared" si="1"/>
        <v>0</v>
      </c>
      <c r="M19" s="34">
        <f t="shared" si="1"/>
        <v>0</v>
      </c>
      <c r="N19" s="34">
        <f>SUM(N13:N16)</f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15</v>
      </c>
      <c r="T19" s="34">
        <f t="shared" si="1"/>
        <v>0</v>
      </c>
      <c r="U19" s="34">
        <f t="shared" si="1"/>
        <v>18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0.1</v>
      </c>
      <c r="H20" s="36">
        <f>+(A19*H19)/1000</f>
        <v>5.0000000000000001E-3</v>
      </c>
      <c r="I20" s="36">
        <f>+(A19*I19)/1000</f>
        <v>0</v>
      </c>
      <c r="J20" s="36">
        <f>+(A19*J19)/1000</f>
        <v>0</v>
      </c>
      <c r="K20" s="36">
        <f>+(A19*K19)/1000</f>
        <v>7.0000000000000001E-3</v>
      </c>
      <c r="L20" s="36">
        <f>+(A19*L19)/1000</f>
        <v>0</v>
      </c>
      <c r="M20" s="36">
        <f>+(A19*M19)/1000</f>
        <v>0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1.4999999999999999E-2</v>
      </c>
      <c r="T20" s="36">
        <f>+(A19*T19)/1000</f>
        <v>0</v>
      </c>
      <c r="U20" s="36">
        <f>+(A19*U19)/1000</f>
        <v>1.7999999999999999E-2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8</v>
      </c>
      <c r="B21" s="78"/>
      <c r="C21" s="38">
        <f>+C20+C18</f>
        <v>0.12</v>
      </c>
      <c r="D21" s="38">
        <f t="shared" ref="D21:X21" si="2">+D20+D18</f>
        <v>2.5000000000000001E-2</v>
      </c>
      <c r="E21" s="38">
        <f t="shared" si="2"/>
        <v>1.4E-2</v>
      </c>
      <c r="F21" s="38">
        <f t="shared" si="2"/>
        <v>2.5000000000000001E-2</v>
      </c>
      <c r="G21" s="38">
        <f t="shared" si="2"/>
        <v>0.15000000000000002</v>
      </c>
      <c r="H21" s="38">
        <f t="shared" si="2"/>
        <v>5.0000000000000001E-3</v>
      </c>
      <c r="I21" s="38">
        <f t="shared" si="2"/>
        <v>3.5000000000000003E-2</v>
      </c>
      <c r="J21" s="38">
        <f t="shared" si="2"/>
        <v>0.01</v>
      </c>
      <c r="K21" s="38">
        <f t="shared" si="2"/>
        <v>4.2000000000000003E-2</v>
      </c>
      <c r="L21" s="38">
        <f t="shared" si="2"/>
        <v>0.04</v>
      </c>
      <c r="M21" s="38">
        <f t="shared" si="2"/>
        <v>0.05</v>
      </c>
      <c r="N21" s="38">
        <f t="shared" si="2"/>
        <v>3.0000000000000001E-3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1.4999999999999999E-2</v>
      </c>
      <c r="T21" s="38">
        <f t="shared" si="2"/>
        <v>0</v>
      </c>
      <c r="U21" s="38">
        <f t="shared" si="2"/>
        <v>1.7999999999999999E-2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9</v>
      </c>
      <c r="B22" s="72"/>
      <c r="C22" s="40">
        <v>264</v>
      </c>
      <c r="D22" s="40">
        <v>578</v>
      </c>
      <c r="E22" s="40">
        <v>1748</v>
      </c>
      <c r="F22" s="40">
        <v>390</v>
      </c>
      <c r="G22" s="40">
        <v>348</v>
      </c>
      <c r="H22" s="40">
        <v>2352</v>
      </c>
      <c r="I22" s="40">
        <v>1310</v>
      </c>
      <c r="J22" s="40">
        <v>137</v>
      </c>
      <c r="K22" s="40">
        <v>787</v>
      </c>
      <c r="L22" s="40">
        <v>1391</v>
      </c>
      <c r="M22" s="40">
        <v>268</v>
      </c>
      <c r="N22" s="40">
        <v>209</v>
      </c>
      <c r="O22" s="40">
        <v>198</v>
      </c>
      <c r="P22" s="40">
        <v>338</v>
      </c>
      <c r="Q22" s="40">
        <v>762</v>
      </c>
      <c r="R22" s="40">
        <v>153</v>
      </c>
      <c r="S22" s="40">
        <v>203</v>
      </c>
      <c r="T22" s="40">
        <v>53</v>
      </c>
      <c r="U22" s="40">
        <v>2000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14.450000000000001</v>
      </c>
      <c r="E23" s="42">
        <f t="shared" ref="E23:X23" si="3">SUM(E18*E22)</f>
        <v>12.236000000000001</v>
      </c>
      <c r="F23" s="42">
        <f t="shared" si="3"/>
        <v>9.75</v>
      </c>
      <c r="G23" s="42">
        <f t="shared" si="3"/>
        <v>17.400000000000002</v>
      </c>
      <c r="H23" s="42">
        <f t="shared" si="3"/>
        <v>0</v>
      </c>
      <c r="I23" s="42">
        <f t="shared" si="3"/>
        <v>45.85</v>
      </c>
      <c r="J23" s="42">
        <f t="shared" si="3"/>
        <v>1.37</v>
      </c>
      <c r="K23" s="42">
        <f t="shared" si="3"/>
        <v>27.545000000000002</v>
      </c>
      <c r="L23" s="42">
        <f t="shared" si="3"/>
        <v>55.64</v>
      </c>
      <c r="M23" s="42">
        <f t="shared" si="3"/>
        <v>13.4</v>
      </c>
      <c r="N23" s="42">
        <f t="shared" si="3"/>
        <v>0</v>
      </c>
      <c r="O23" s="42">
        <f t="shared" si="3"/>
        <v>1.3860000000000001</v>
      </c>
      <c r="P23" s="42">
        <f t="shared" si="3"/>
        <v>23.660000000000004</v>
      </c>
      <c r="Q23" s="42">
        <f t="shared" si="3"/>
        <v>53.34</v>
      </c>
      <c r="R23" s="42">
        <f t="shared" si="3"/>
        <v>0.76500000000000001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297.91199999999998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12.236000000000001</v>
      </c>
      <c r="F24" s="42">
        <f t="shared" si="4"/>
        <v>0</v>
      </c>
      <c r="G24" s="42">
        <f t="shared" si="4"/>
        <v>34.800000000000004</v>
      </c>
      <c r="H24" s="42">
        <f t="shared" si="4"/>
        <v>11.76</v>
      </c>
      <c r="I24" s="42">
        <f t="shared" si="4"/>
        <v>0</v>
      </c>
      <c r="J24" s="42">
        <f t="shared" si="4"/>
        <v>0</v>
      </c>
      <c r="K24" s="42">
        <f t="shared" si="4"/>
        <v>5.5090000000000003</v>
      </c>
      <c r="L24" s="42">
        <f t="shared" si="4"/>
        <v>0</v>
      </c>
      <c r="M24" s="42">
        <f t="shared" si="4"/>
        <v>0</v>
      </c>
      <c r="N24" s="42">
        <f t="shared" si="4"/>
        <v>0.627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3.0449999999999999</v>
      </c>
      <c r="T24" s="42">
        <f t="shared" si="4"/>
        <v>0</v>
      </c>
      <c r="U24" s="42">
        <f t="shared" si="4"/>
        <v>36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114.53700000000001</v>
      </c>
    </row>
    <row r="25" spans="1:25" x14ac:dyDescent="0.15">
      <c r="A25" s="79" t="s">
        <v>11</v>
      </c>
      <c r="B25" s="80"/>
      <c r="C25" s="44">
        <f>SUM(C23:C24)</f>
        <v>31.68</v>
      </c>
      <c r="D25" s="44">
        <f t="shared" ref="D25:X25" si="5">+D21*D22</f>
        <v>14.450000000000001</v>
      </c>
      <c r="E25" s="44">
        <f t="shared" si="5"/>
        <v>24.472000000000001</v>
      </c>
      <c r="F25" s="44">
        <f t="shared" si="5"/>
        <v>9.75</v>
      </c>
      <c r="G25" s="44">
        <f t="shared" si="5"/>
        <v>52.20000000000001</v>
      </c>
      <c r="H25" s="44">
        <f t="shared" si="5"/>
        <v>11.76</v>
      </c>
      <c r="I25" s="44">
        <f t="shared" si="5"/>
        <v>45.85</v>
      </c>
      <c r="J25" s="44">
        <f t="shared" si="5"/>
        <v>1.37</v>
      </c>
      <c r="K25" s="44">
        <f t="shared" si="5"/>
        <v>33.054000000000002</v>
      </c>
      <c r="L25" s="44">
        <f t="shared" si="5"/>
        <v>55.64</v>
      </c>
      <c r="M25" s="44">
        <f t="shared" si="5"/>
        <v>13.4</v>
      </c>
      <c r="N25" s="44">
        <f t="shared" si="5"/>
        <v>0.627</v>
      </c>
      <c r="O25" s="44">
        <f t="shared" si="5"/>
        <v>1.3860000000000001</v>
      </c>
      <c r="P25" s="44">
        <f t="shared" si="5"/>
        <v>23.660000000000004</v>
      </c>
      <c r="Q25" s="44">
        <f t="shared" si="5"/>
        <v>53.34</v>
      </c>
      <c r="R25" s="44">
        <f t="shared" si="5"/>
        <v>0.76500000000000001</v>
      </c>
      <c r="S25" s="44">
        <f t="shared" si="5"/>
        <v>3.0449999999999999</v>
      </c>
      <c r="T25" s="44">
        <f t="shared" si="5"/>
        <v>0</v>
      </c>
      <c r="U25" s="44">
        <f t="shared" si="5"/>
        <v>36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412.44900000000001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4" t="s">
        <v>12</v>
      </c>
      <c r="B28" s="64"/>
      <c r="C28" s="50"/>
      <c r="H28" s="64" t="s">
        <v>13</v>
      </c>
      <c r="I28" s="64"/>
      <c r="J28" s="64"/>
      <c r="K28" s="64"/>
      <c r="P28" s="64" t="s">
        <v>14</v>
      </c>
      <c r="Q28" s="64"/>
      <c r="R28" s="64"/>
      <c r="S28" s="64"/>
    </row>
    <row r="31" spans="1:25" x14ac:dyDescent="0.15">
      <c r="B31" s="81" t="s">
        <v>0</v>
      </c>
      <c r="C31" s="81"/>
      <c r="D31" s="81"/>
      <c r="E31" s="81"/>
      <c r="F31" s="81"/>
      <c r="G31" s="81"/>
      <c r="H31" s="81"/>
      <c r="I31" s="81"/>
      <c r="J31" s="81"/>
      <c r="L31" s="10"/>
      <c r="M31" s="82" t="s">
        <v>1</v>
      </c>
      <c r="N31" s="82"/>
      <c r="O31" s="82"/>
      <c r="P31" s="82"/>
      <c r="Q31" s="82"/>
      <c r="R31" s="82" t="s">
        <v>15</v>
      </c>
      <c r="S31" s="82"/>
      <c r="T31" s="82"/>
      <c r="U31" s="82"/>
      <c r="V31" s="8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>
        <v>42853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7.5" thickBot="1" x14ac:dyDescent="0.2">
      <c r="A34" s="68"/>
      <c r="B34" s="69"/>
      <c r="C34" s="16" t="s">
        <v>42</v>
      </c>
      <c r="D34" s="18" t="s">
        <v>27</v>
      </c>
      <c r="E34" s="18" t="s">
        <v>32</v>
      </c>
      <c r="F34" s="18" t="s">
        <v>29</v>
      </c>
      <c r="G34" s="18" t="s">
        <v>28</v>
      </c>
      <c r="H34" s="18" t="s">
        <v>71</v>
      </c>
      <c r="I34" s="18" t="s">
        <v>34</v>
      </c>
      <c r="J34" s="18" t="s">
        <v>88</v>
      </c>
      <c r="K34" s="18" t="s">
        <v>51</v>
      </c>
      <c r="L34" s="18" t="s">
        <v>107</v>
      </c>
      <c r="M34" s="18" t="s">
        <v>41</v>
      </c>
      <c r="N34" s="18" t="s">
        <v>40</v>
      </c>
      <c r="O34" s="18" t="s">
        <v>37</v>
      </c>
      <c r="P34" s="18" t="s">
        <v>30</v>
      </c>
      <c r="Q34" s="18" t="s">
        <v>38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5</v>
      </c>
      <c r="B35" s="21" t="s">
        <v>29</v>
      </c>
      <c r="C35" s="22"/>
      <c r="D35" s="22"/>
      <c r="E35" s="22"/>
      <c r="F35" s="22">
        <v>14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117</v>
      </c>
      <c r="C36" s="25"/>
      <c r="D36" s="25"/>
      <c r="E36" s="25"/>
      <c r="F36" s="25"/>
      <c r="G36" s="25">
        <v>9</v>
      </c>
      <c r="H36" s="25">
        <v>9</v>
      </c>
      <c r="I36" s="25">
        <v>9</v>
      </c>
      <c r="J36" s="25"/>
      <c r="K36" s="25"/>
      <c r="L36" s="25"/>
      <c r="M36" s="25"/>
      <c r="N36" s="25"/>
      <c r="O36" s="25" t="s">
        <v>119</v>
      </c>
      <c r="P36" s="25">
        <v>18</v>
      </c>
      <c r="Q36" s="25">
        <v>30</v>
      </c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42</v>
      </c>
      <c r="C37" s="25">
        <v>60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6</v>
      </c>
      <c r="B39" s="21" t="s">
        <v>45</v>
      </c>
      <c r="C39" s="22"/>
      <c r="D39" s="22"/>
      <c r="E39" s="22">
        <v>30</v>
      </c>
      <c r="F39" s="22"/>
      <c r="G39" s="22"/>
      <c r="H39" s="22"/>
      <c r="I39" s="22">
        <v>15</v>
      </c>
      <c r="J39" s="22">
        <v>25</v>
      </c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163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60</v>
      </c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80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14</v>
      </c>
      <c r="G47" s="31">
        <f t="shared" si="6"/>
        <v>9</v>
      </c>
      <c r="H47" s="31">
        <f t="shared" si="6"/>
        <v>9</v>
      </c>
      <c r="I47" s="31">
        <f t="shared" si="6"/>
        <v>9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18</v>
      </c>
      <c r="Q47" s="31">
        <f t="shared" si="6"/>
        <v>30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0</v>
      </c>
      <c r="E48" s="33">
        <f>+(A47*E47)/1000</f>
        <v>0</v>
      </c>
      <c r="F48" s="33">
        <f>+(A47*F47)/1000</f>
        <v>1.4E-2</v>
      </c>
      <c r="G48" s="33">
        <f>+(A47*G47)/1000</f>
        <v>8.9999999999999993E-3</v>
      </c>
      <c r="H48" s="33">
        <f>+(A47*H47)/1000</f>
        <v>8.9999999999999993E-3</v>
      </c>
      <c r="I48" s="33">
        <f>+(A47*I47)/1000</f>
        <v>8.9999999999999993E-3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1.7999999999999999E-2</v>
      </c>
      <c r="Q48" s="33">
        <f>+(A47*Q47)/1000</f>
        <v>0.03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30</v>
      </c>
      <c r="F49" s="34">
        <f t="shared" si="7"/>
        <v>15</v>
      </c>
      <c r="G49" s="34">
        <f t="shared" si="7"/>
        <v>0</v>
      </c>
      <c r="H49" s="34">
        <f t="shared" si="7"/>
        <v>0</v>
      </c>
      <c r="I49" s="34">
        <f t="shared" si="7"/>
        <v>15</v>
      </c>
      <c r="J49" s="34">
        <f t="shared" si="7"/>
        <v>25</v>
      </c>
      <c r="K49" s="34">
        <f t="shared" si="7"/>
        <v>15</v>
      </c>
      <c r="L49" s="34">
        <f t="shared" si="7"/>
        <v>60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0.03</v>
      </c>
      <c r="F50" s="36">
        <f>+(A49*F49)/1000</f>
        <v>1.4999999999999999E-2</v>
      </c>
      <c r="G50" s="36">
        <f>+(A49*G49)/1000</f>
        <v>0</v>
      </c>
      <c r="H50" s="36">
        <f>+(A49*H49)/1000</f>
        <v>0</v>
      </c>
      <c r="I50" s="36">
        <f>+(A49*I49)/1000</f>
        <v>1.4999999999999999E-2</v>
      </c>
      <c r="J50" s="36">
        <f>+(A49*J49)/1000</f>
        <v>2.5000000000000001E-2</v>
      </c>
      <c r="K50" s="36">
        <f>+(A49*K49)/1000</f>
        <v>1.4999999999999999E-2</v>
      </c>
      <c r="L50" s="36">
        <f>+(A49*L49)/1000</f>
        <v>0.06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8</v>
      </c>
      <c r="B51" s="78"/>
      <c r="C51" s="38">
        <f>+C50+C48</f>
        <v>0.12</v>
      </c>
      <c r="D51" s="38">
        <f t="shared" ref="D51:X51" si="8">+D50+D48</f>
        <v>1.4999999999999999E-2</v>
      </c>
      <c r="E51" s="38">
        <f t="shared" si="8"/>
        <v>0.03</v>
      </c>
      <c r="F51" s="38">
        <f t="shared" si="8"/>
        <v>2.8999999999999998E-2</v>
      </c>
      <c r="G51" s="38">
        <f t="shared" si="8"/>
        <v>8.9999999999999993E-3</v>
      </c>
      <c r="H51" s="38">
        <f t="shared" si="8"/>
        <v>8.9999999999999993E-3</v>
      </c>
      <c r="I51" s="38">
        <f t="shared" si="8"/>
        <v>2.4E-2</v>
      </c>
      <c r="J51" s="38">
        <f t="shared" si="8"/>
        <v>2.5000000000000001E-2</v>
      </c>
      <c r="K51" s="38">
        <f t="shared" si="8"/>
        <v>1.4999999999999999E-2</v>
      </c>
      <c r="L51" s="38">
        <f t="shared" si="8"/>
        <v>0.06</v>
      </c>
      <c r="M51" s="38">
        <f t="shared" si="8"/>
        <v>0</v>
      </c>
      <c r="N51" s="38">
        <f t="shared" si="8"/>
        <v>3.0000000000000001E-3</v>
      </c>
      <c r="O51" s="38">
        <f t="shared" si="8"/>
        <v>0</v>
      </c>
      <c r="P51" s="38">
        <f t="shared" si="8"/>
        <v>1.7999999999999999E-2</v>
      </c>
      <c r="Q51" s="38">
        <f t="shared" si="8"/>
        <v>0.03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9</v>
      </c>
      <c r="B52" s="72"/>
      <c r="C52" s="40">
        <v>264</v>
      </c>
      <c r="D52" s="40">
        <v>578</v>
      </c>
      <c r="E52" s="40">
        <v>137</v>
      </c>
      <c r="F52" s="40">
        <v>1748</v>
      </c>
      <c r="G52" s="40">
        <v>2352</v>
      </c>
      <c r="H52" s="40">
        <v>1310</v>
      </c>
      <c r="I52" s="40">
        <v>787</v>
      </c>
      <c r="J52" s="40">
        <v>1391</v>
      </c>
      <c r="K52" s="40">
        <v>754</v>
      </c>
      <c r="L52" s="40">
        <v>268</v>
      </c>
      <c r="M52" s="40">
        <v>147</v>
      </c>
      <c r="N52" s="40">
        <v>153</v>
      </c>
      <c r="O52" s="40">
        <v>53</v>
      </c>
      <c r="P52" s="40">
        <v>400</v>
      </c>
      <c r="Q52" s="40">
        <v>209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15.84</v>
      </c>
      <c r="D53" s="42">
        <f>SUM(D48*D52)</f>
        <v>0</v>
      </c>
      <c r="E53" s="42">
        <f t="shared" ref="E53:X53" si="9">SUM(E48*E52)</f>
        <v>0</v>
      </c>
      <c r="F53" s="42">
        <f t="shared" si="9"/>
        <v>24.472000000000001</v>
      </c>
      <c r="G53" s="42">
        <f t="shared" si="9"/>
        <v>21.167999999999999</v>
      </c>
      <c r="H53" s="42">
        <f t="shared" si="9"/>
        <v>11.79</v>
      </c>
      <c r="I53" s="42">
        <f t="shared" si="9"/>
        <v>7.0829999999999993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7.1999999999999993</v>
      </c>
      <c r="Q53" s="42">
        <f t="shared" si="9"/>
        <v>6.27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93.822999999999993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8.67</v>
      </c>
      <c r="E54" s="42">
        <f t="shared" ref="E54:X54" si="10">SUM(E50*E52)</f>
        <v>4.1099999999999994</v>
      </c>
      <c r="F54" s="42">
        <f t="shared" si="10"/>
        <v>26.22</v>
      </c>
      <c r="G54" s="42">
        <f t="shared" si="10"/>
        <v>0</v>
      </c>
      <c r="H54" s="42">
        <f t="shared" si="10"/>
        <v>0</v>
      </c>
      <c r="I54" s="42">
        <f t="shared" si="10"/>
        <v>11.805</v>
      </c>
      <c r="J54" s="42">
        <f t="shared" si="10"/>
        <v>34.774999999999999</v>
      </c>
      <c r="K54" s="42">
        <f t="shared" si="10"/>
        <v>11.309999999999999</v>
      </c>
      <c r="L54" s="42">
        <f t="shared" si="10"/>
        <v>16.079999999999998</v>
      </c>
      <c r="M54" s="42">
        <f t="shared" si="10"/>
        <v>0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129.26900000000001</v>
      </c>
    </row>
    <row r="55" spans="1:25" x14ac:dyDescent="0.15">
      <c r="A55" s="79" t="s">
        <v>11</v>
      </c>
      <c r="B55" s="80"/>
      <c r="C55" s="44">
        <f>SUM(C53:C54)</f>
        <v>31.68</v>
      </c>
      <c r="D55" s="44">
        <f t="shared" ref="D55:X55" si="11">+D51*D52</f>
        <v>8.67</v>
      </c>
      <c r="E55" s="44">
        <f t="shared" si="11"/>
        <v>4.1099999999999994</v>
      </c>
      <c r="F55" s="44">
        <f t="shared" si="11"/>
        <v>50.691999999999993</v>
      </c>
      <c r="G55" s="44">
        <f t="shared" si="11"/>
        <v>21.167999999999999</v>
      </c>
      <c r="H55" s="44">
        <f t="shared" si="11"/>
        <v>11.79</v>
      </c>
      <c r="I55" s="44">
        <f t="shared" si="11"/>
        <v>18.888000000000002</v>
      </c>
      <c r="J55" s="44">
        <f t="shared" si="11"/>
        <v>34.774999999999999</v>
      </c>
      <c r="K55" s="44">
        <f t="shared" si="11"/>
        <v>11.309999999999999</v>
      </c>
      <c r="L55" s="44">
        <f t="shared" si="11"/>
        <v>16.079999999999998</v>
      </c>
      <c r="M55" s="44">
        <f t="shared" si="11"/>
        <v>0</v>
      </c>
      <c r="N55" s="44">
        <f t="shared" si="11"/>
        <v>0.45900000000000002</v>
      </c>
      <c r="O55" s="44">
        <f t="shared" si="11"/>
        <v>0</v>
      </c>
      <c r="P55" s="44">
        <f t="shared" si="11"/>
        <v>7.1999999999999993</v>
      </c>
      <c r="Q55" s="44">
        <f t="shared" si="11"/>
        <v>6.27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223.09200000000001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4" t="s">
        <v>12</v>
      </c>
      <c r="B58" s="64"/>
      <c r="C58" s="50"/>
      <c r="H58" s="64" t="s">
        <v>13</v>
      </c>
      <c r="I58" s="64"/>
      <c r="J58" s="64"/>
      <c r="K58" s="64"/>
      <c r="P58" s="64" t="s">
        <v>14</v>
      </c>
      <c r="Q58" s="64"/>
      <c r="R58" s="64"/>
      <c r="S58" s="64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opLeftCell="A34" workbookViewId="0">
      <selection activeCell="P53" sqref="P53"/>
    </sheetView>
  </sheetViews>
  <sheetFormatPr defaultRowHeight="10.5" x14ac:dyDescent="0.15"/>
  <cols>
    <col min="1" max="1" width="3.140625" style="9" customWidth="1"/>
    <col min="2" max="2" width="17.42578125" style="9" customWidth="1"/>
    <col min="3" max="21" width="4.5703125" style="9" customWidth="1"/>
    <col min="22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1" t="s">
        <v>0</v>
      </c>
      <c r="C1" s="81"/>
      <c r="D1" s="81"/>
      <c r="E1" s="81"/>
      <c r="F1" s="81"/>
      <c r="G1" s="81"/>
      <c r="H1" s="81"/>
      <c r="I1" s="81"/>
      <c r="J1" s="81"/>
      <c r="L1" s="10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15">
      <c r="B2" s="11" t="s">
        <v>3</v>
      </c>
      <c r="C2" s="12">
        <v>61</v>
      </c>
      <c r="D2" s="12">
        <v>58</v>
      </c>
      <c r="E2" s="13"/>
      <c r="F2" s="13"/>
      <c r="G2" s="13"/>
      <c r="H2" s="13"/>
      <c r="I2" s="13"/>
      <c r="J2" s="13"/>
      <c r="P2" s="65">
        <v>42843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2.25" thickBot="1" x14ac:dyDescent="0.2">
      <c r="A4" s="68"/>
      <c r="B4" s="69"/>
      <c r="C4" s="16" t="s">
        <v>42</v>
      </c>
      <c r="D4" s="17" t="s">
        <v>28</v>
      </c>
      <c r="E4" s="18" t="s">
        <v>29</v>
      </c>
      <c r="F4" s="18" t="s">
        <v>53</v>
      </c>
      <c r="G4" s="18" t="s">
        <v>27</v>
      </c>
      <c r="H4" s="18" t="s">
        <v>30</v>
      </c>
      <c r="I4" s="19" t="s">
        <v>58</v>
      </c>
      <c r="J4" s="18" t="s">
        <v>32</v>
      </c>
      <c r="K4" s="18" t="s">
        <v>51</v>
      </c>
      <c r="L4" s="18" t="s">
        <v>34</v>
      </c>
      <c r="M4" s="18" t="s">
        <v>47</v>
      </c>
      <c r="N4" s="19" t="s">
        <v>69</v>
      </c>
      <c r="O4" s="18" t="s">
        <v>49</v>
      </c>
      <c r="P4" s="18" t="s">
        <v>48</v>
      </c>
      <c r="Q4" s="18" t="s">
        <v>50</v>
      </c>
      <c r="R4" s="18" t="s">
        <v>33</v>
      </c>
      <c r="S4" s="18" t="s">
        <v>38</v>
      </c>
      <c r="T4" s="18" t="s">
        <v>62</v>
      </c>
      <c r="U4" s="19" t="s">
        <v>39</v>
      </c>
      <c r="V4" s="20" t="s">
        <v>40</v>
      </c>
      <c r="W4" s="17"/>
      <c r="X4" s="17"/>
      <c r="Y4" s="15"/>
    </row>
    <row r="5" spans="1:25" ht="11.25" customHeight="1" x14ac:dyDescent="0.15">
      <c r="A5" s="73" t="s">
        <v>5</v>
      </c>
      <c r="B5" s="21" t="s">
        <v>87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70</v>
      </c>
      <c r="U5" s="22">
        <v>70</v>
      </c>
      <c r="V5" s="23"/>
      <c r="W5" s="23"/>
      <c r="X5" s="23"/>
      <c r="Y5" s="15"/>
    </row>
    <row r="6" spans="1:25" x14ac:dyDescent="0.15">
      <c r="A6" s="74"/>
      <c r="B6" s="24" t="s">
        <v>122</v>
      </c>
      <c r="C6" s="25"/>
      <c r="D6" s="25">
        <v>5</v>
      </c>
      <c r="E6" s="25"/>
      <c r="F6" s="25">
        <v>1</v>
      </c>
      <c r="G6" s="25"/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44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76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6</v>
      </c>
      <c r="B9" s="21" t="s">
        <v>123</v>
      </c>
      <c r="C9" s="22"/>
      <c r="D9" s="22"/>
      <c r="E9" s="22"/>
      <c r="F9" s="22"/>
      <c r="G9" s="22"/>
      <c r="H9" s="22"/>
      <c r="I9" s="22"/>
      <c r="J9" s="22"/>
      <c r="K9" s="22"/>
      <c r="L9" s="22">
        <v>10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124</v>
      </c>
      <c r="C10" s="25"/>
      <c r="D10" s="25">
        <v>8</v>
      </c>
      <c r="E10" s="25"/>
      <c r="F10" s="25"/>
      <c r="G10" s="25"/>
      <c r="H10" s="25"/>
      <c r="I10" s="25">
        <v>5</v>
      </c>
      <c r="J10" s="25">
        <v>20</v>
      </c>
      <c r="K10" s="25"/>
      <c r="L10" s="25"/>
      <c r="M10" s="25">
        <v>25</v>
      </c>
      <c r="N10" s="25"/>
      <c r="O10" s="25"/>
      <c r="P10" s="25">
        <v>40</v>
      </c>
      <c r="Q10" s="25">
        <v>40</v>
      </c>
      <c r="R10" s="25">
        <v>25</v>
      </c>
      <c r="S10" s="25">
        <v>3</v>
      </c>
      <c r="T10" s="25"/>
      <c r="U10" s="25"/>
      <c r="V10" s="26">
        <v>5</v>
      </c>
      <c r="W10" s="26"/>
      <c r="X10" s="26"/>
      <c r="Y10" s="15"/>
    </row>
    <row r="11" spans="1:25" x14ac:dyDescent="0.15">
      <c r="A11" s="74"/>
      <c r="B11" s="30" t="s">
        <v>76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125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>
        <v>20</v>
      </c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7</v>
      </c>
      <c r="B13" s="21" t="s">
        <v>45</v>
      </c>
      <c r="C13" s="22"/>
      <c r="D13" s="22"/>
      <c r="E13" s="22"/>
      <c r="F13" s="22"/>
      <c r="G13" s="22"/>
      <c r="H13" s="22"/>
      <c r="I13" s="22"/>
      <c r="J13" s="22">
        <v>10</v>
      </c>
      <c r="K13" s="22">
        <v>10</v>
      </c>
      <c r="L13" s="22">
        <v>12</v>
      </c>
      <c r="M13" s="22"/>
      <c r="N13" s="22"/>
      <c r="O13" s="22"/>
      <c r="P13" s="22"/>
      <c r="Q13" s="22">
        <v>20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113</v>
      </c>
      <c r="C14" s="25"/>
      <c r="D14" s="25"/>
      <c r="E14" s="25"/>
      <c r="F14" s="25"/>
      <c r="G14" s="25">
        <v>15</v>
      </c>
      <c r="H14" s="25"/>
      <c r="I14" s="25"/>
      <c r="J14" s="25"/>
      <c r="K14" s="25"/>
      <c r="L14" s="25"/>
      <c r="M14" s="25"/>
      <c r="N14" s="25"/>
      <c r="O14" s="25">
        <v>50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42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61</v>
      </c>
      <c r="B17" s="2" t="s">
        <v>20</v>
      </c>
      <c r="C17" s="31">
        <f>SUM(C5:C12)</f>
        <v>80</v>
      </c>
      <c r="D17" s="31">
        <f t="shared" ref="D17:X17" si="0">SUM(D5:D12)</f>
        <v>13</v>
      </c>
      <c r="E17" s="31">
        <f t="shared" si="0"/>
        <v>7</v>
      </c>
      <c r="F17" s="31">
        <f t="shared" si="0"/>
        <v>1</v>
      </c>
      <c r="G17" s="31">
        <f t="shared" si="0"/>
        <v>0</v>
      </c>
      <c r="H17" s="31">
        <f t="shared" si="0"/>
        <v>20</v>
      </c>
      <c r="I17" s="31">
        <f t="shared" si="0"/>
        <v>5</v>
      </c>
      <c r="J17" s="31">
        <f t="shared" si="0"/>
        <v>20</v>
      </c>
      <c r="K17" s="31">
        <f t="shared" si="0"/>
        <v>0</v>
      </c>
      <c r="L17" s="31">
        <f t="shared" si="0"/>
        <v>10</v>
      </c>
      <c r="M17" s="31">
        <f t="shared" si="0"/>
        <v>25</v>
      </c>
      <c r="N17" s="31">
        <f t="shared" si="0"/>
        <v>20</v>
      </c>
      <c r="O17" s="31">
        <f t="shared" si="0"/>
        <v>0</v>
      </c>
      <c r="P17" s="31">
        <f t="shared" si="0"/>
        <v>40</v>
      </c>
      <c r="Q17" s="31">
        <f t="shared" si="0"/>
        <v>40</v>
      </c>
      <c r="R17" s="31">
        <f t="shared" si="0"/>
        <v>25</v>
      </c>
      <c r="S17" s="31">
        <f t="shared" si="0"/>
        <v>3</v>
      </c>
      <c r="T17" s="31">
        <f t="shared" si="0"/>
        <v>70</v>
      </c>
      <c r="U17" s="31">
        <f t="shared" si="0"/>
        <v>70</v>
      </c>
      <c r="V17" s="31">
        <f t="shared" si="0"/>
        <v>5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4.88</v>
      </c>
      <c r="D18" s="33">
        <f>+(A17*D17)/1000</f>
        <v>0.79300000000000004</v>
      </c>
      <c r="E18" s="33">
        <f>+(A17*E17)/1000</f>
        <v>0.42699999999999999</v>
      </c>
      <c r="F18" s="33">
        <f>+(A17*F17)</f>
        <v>61</v>
      </c>
      <c r="G18" s="33">
        <f>+(A17*G17)/1000</f>
        <v>0</v>
      </c>
      <c r="H18" s="33">
        <f>+(A17*H17)/1000</f>
        <v>1.22</v>
      </c>
      <c r="I18" s="33">
        <f>+(A17*I17)/1000</f>
        <v>0.30499999999999999</v>
      </c>
      <c r="J18" s="33">
        <f>+(A17*J17)/1000</f>
        <v>1.22</v>
      </c>
      <c r="K18" s="33">
        <f>+(A17*K17)/1000</f>
        <v>0</v>
      </c>
      <c r="L18" s="33">
        <f>+(A17*L17)/1000</f>
        <v>0.61</v>
      </c>
      <c r="M18" s="33">
        <f>+(A17*M17)/1000</f>
        <v>1.5249999999999999</v>
      </c>
      <c r="N18" s="33">
        <f>+(A17*N17)/1000</f>
        <v>1.22</v>
      </c>
      <c r="O18" s="33">
        <f>+(A17*O17)/1000</f>
        <v>0</v>
      </c>
      <c r="P18" s="33">
        <f>+(A17*P17)/1000</f>
        <v>2.44</v>
      </c>
      <c r="Q18" s="33">
        <f>+(A17*Q17)/1000</f>
        <v>2.44</v>
      </c>
      <c r="R18" s="33">
        <f>+(A17*R17)/1000</f>
        <v>1.5249999999999999</v>
      </c>
      <c r="S18" s="33">
        <f>+(A17*S17)/1000</f>
        <v>0.183</v>
      </c>
      <c r="T18" s="33">
        <f>+(A17*T17)/1000</f>
        <v>4.2699999999999996</v>
      </c>
      <c r="U18" s="33">
        <f>+(A17*U17)/1000</f>
        <v>4.2699999999999996</v>
      </c>
      <c r="V18" s="33">
        <f>+(A17*V17)/1000</f>
        <v>0.30499999999999999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58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0</v>
      </c>
      <c r="G19" s="34">
        <f t="shared" si="1"/>
        <v>15</v>
      </c>
      <c r="H19" s="34">
        <f t="shared" si="1"/>
        <v>0</v>
      </c>
      <c r="I19" s="34">
        <f t="shared" si="1"/>
        <v>0</v>
      </c>
      <c r="J19" s="34">
        <f t="shared" si="1"/>
        <v>10</v>
      </c>
      <c r="K19" s="34">
        <f t="shared" si="1"/>
        <v>10</v>
      </c>
      <c r="L19" s="34">
        <f t="shared" si="1"/>
        <v>12</v>
      </c>
      <c r="M19" s="34">
        <f t="shared" si="1"/>
        <v>0</v>
      </c>
      <c r="N19" s="34">
        <f>SUM(N13:N16)</f>
        <v>0</v>
      </c>
      <c r="O19" s="34">
        <f t="shared" si="1"/>
        <v>50</v>
      </c>
      <c r="P19" s="34">
        <f t="shared" si="1"/>
        <v>0</v>
      </c>
      <c r="Q19" s="34">
        <f t="shared" si="1"/>
        <v>20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2.3199999999999998</v>
      </c>
      <c r="D20" s="36">
        <f>+(A19*D19)/1000</f>
        <v>0</v>
      </c>
      <c r="E20" s="36">
        <f>+(A19*E19)/1000</f>
        <v>0</v>
      </c>
      <c r="F20" s="36">
        <f>+(A19*F19)/1000</f>
        <v>0</v>
      </c>
      <c r="G20" s="36">
        <f>+(A19*G19)/1000</f>
        <v>0.87</v>
      </c>
      <c r="H20" s="36">
        <f>+(A19*H19)/1000</f>
        <v>0</v>
      </c>
      <c r="I20" s="36">
        <f>+(A19*I19)/1000</f>
        <v>0</v>
      </c>
      <c r="J20" s="36">
        <f>+(A19*J19)/1000</f>
        <v>0.57999999999999996</v>
      </c>
      <c r="K20" s="36">
        <f>+(A19*K19)/1000</f>
        <v>0.57999999999999996</v>
      </c>
      <c r="L20" s="36">
        <f>+(A19*L19)/1000</f>
        <v>0.69599999999999995</v>
      </c>
      <c r="M20" s="36">
        <f>+(A19*M19)/1000</f>
        <v>0</v>
      </c>
      <c r="N20" s="36">
        <f>+(A19*N19)/1000</f>
        <v>0</v>
      </c>
      <c r="O20" s="36">
        <f>+(A19*O19)/1000</f>
        <v>2.9</v>
      </c>
      <c r="P20" s="36">
        <f>+(A19*P19)/1000</f>
        <v>0</v>
      </c>
      <c r="Q20" s="36">
        <f>+(A19*Q19)/1000</f>
        <v>1.1599999999999999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8</v>
      </c>
      <c r="B21" s="78"/>
      <c r="C21" s="38">
        <f>+C20+C18</f>
        <v>7.1999999999999993</v>
      </c>
      <c r="D21" s="38">
        <f t="shared" ref="D21:X21" si="2">+D20+D18</f>
        <v>0.79300000000000004</v>
      </c>
      <c r="E21" s="38">
        <f t="shared" si="2"/>
        <v>0.42699999999999999</v>
      </c>
      <c r="F21" s="38">
        <f t="shared" si="2"/>
        <v>61</v>
      </c>
      <c r="G21" s="38">
        <f t="shared" si="2"/>
        <v>0.87</v>
      </c>
      <c r="H21" s="38">
        <f t="shared" si="2"/>
        <v>1.22</v>
      </c>
      <c r="I21" s="38">
        <f t="shared" si="2"/>
        <v>0.30499999999999999</v>
      </c>
      <c r="J21" s="38">
        <f t="shared" si="2"/>
        <v>1.7999999999999998</v>
      </c>
      <c r="K21" s="38">
        <f t="shared" si="2"/>
        <v>0.57999999999999996</v>
      </c>
      <c r="L21" s="38">
        <f t="shared" si="2"/>
        <v>1.306</v>
      </c>
      <c r="M21" s="38">
        <f t="shared" si="2"/>
        <v>1.5249999999999999</v>
      </c>
      <c r="N21" s="38">
        <f t="shared" si="2"/>
        <v>1.22</v>
      </c>
      <c r="O21" s="38">
        <f t="shared" si="2"/>
        <v>2.9</v>
      </c>
      <c r="P21" s="38">
        <f t="shared" si="2"/>
        <v>2.44</v>
      </c>
      <c r="Q21" s="38">
        <f t="shared" si="2"/>
        <v>3.5999999999999996</v>
      </c>
      <c r="R21" s="38">
        <f t="shared" si="2"/>
        <v>1.5249999999999999</v>
      </c>
      <c r="S21" s="38">
        <f t="shared" si="2"/>
        <v>0.183</v>
      </c>
      <c r="T21" s="38">
        <f t="shared" si="2"/>
        <v>4.2699999999999996</v>
      </c>
      <c r="U21" s="38">
        <f t="shared" si="2"/>
        <v>4.2699999999999996</v>
      </c>
      <c r="V21" s="38">
        <f t="shared" si="2"/>
        <v>0.30499999999999999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9</v>
      </c>
      <c r="B22" s="72"/>
      <c r="C22" s="40">
        <v>264</v>
      </c>
      <c r="D22" s="40">
        <v>2352</v>
      </c>
      <c r="E22" s="40">
        <v>1748</v>
      </c>
      <c r="F22" s="40">
        <v>53</v>
      </c>
      <c r="G22" s="40">
        <v>578</v>
      </c>
      <c r="H22" s="40">
        <v>400</v>
      </c>
      <c r="I22" s="40">
        <v>198</v>
      </c>
      <c r="J22" s="40">
        <v>137</v>
      </c>
      <c r="K22" s="40">
        <v>754</v>
      </c>
      <c r="L22" s="40">
        <v>787</v>
      </c>
      <c r="M22" s="40">
        <v>132</v>
      </c>
      <c r="N22" s="40">
        <v>2000</v>
      </c>
      <c r="O22" s="40">
        <v>604</v>
      </c>
      <c r="P22" s="40">
        <v>2373</v>
      </c>
      <c r="Q22" s="40">
        <v>94</v>
      </c>
      <c r="R22" s="40">
        <v>132</v>
      </c>
      <c r="S22" s="40">
        <v>209</v>
      </c>
      <c r="T22" s="40">
        <v>525</v>
      </c>
      <c r="U22" s="40">
        <v>338</v>
      </c>
      <c r="V22" s="40">
        <v>153</v>
      </c>
      <c r="W22" s="41"/>
      <c r="X22" s="41"/>
      <c r="Y22" s="15"/>
    </row>
    <row r="23" spans="1:25" x14ac:dyDescent="0.15">
      <c r="A23" s="7">
        <f>SUM(A17)</f>
        <v>61</v>
      </c>
      <c r="B23" s="8" t="s">
        <v>10</v>
      </c>
      <c r="C23" s="42">
        <f>SUM(C18*C22)</f>
        <v>1288.32</v>
      </c>
      <c r="D23" s="42">
        <f>SUM(D18*D22)</f>
        <v>1865.1360000000002</v>
      </c>
      <c r="E23" s="42">
        <f t="shared" ref="E23:X23" si="3">SUM(E18*E22)</f>
        <v>746.39599999999996</v>
      </c>
      <c r="F23" s="42">
        <f t="shared" si="3"/>
        <v>3233</v>
      </c>
      <c r="G23" s="42">
        <f t="shared" si="3"/>
        <v>0</v>
      </c>
      <c r="H23" s="42">
        <f t="shared" si="3"/>
        <v>488</v>
      </c>
      <c r="I23" s="42">
        <f t="shared" si="3"/>
        <v>60.39</v>
      </c>
      <c r="J23" s="42">
        <f t="shared" si="3"/>
        <v>167.14</v>
      </c>
      <c r="K23" s="42">
        <f t="shared" si="3"/>
        <v>0</v>
      </c>
      <c r="L23" s="42">
        <f t="shared" si="3"/>
        <v>480.07</v>
      </c>
      <c r="M23" s="42">
        <f t="shared" si="3"/>
        <v>201.29999999999998</v>
      </c>
      <c r="N23" s="42">
        <f t="shared" si="3"/>
        <v>2440</v>
      </c>
      <c r="O23" s="42">
        <f t="shared" si="3"/>
        <v>0</v>
      </c>
      <c r="P23" s="42">
        <f t="shared" si="3"/>
        <v>5790.12</v>
      </c>
      <c r="Q23" s="42">
        <f t="shared" si="3"/>
        <v>229.35999999999999</v>
      </c>
      <c r="R23" s="42">
        <f t="shared" si="3"/>
        <v>201.29999999999998</v>
      </c>
      <c r="S23" s="42">
        <f t="shared" si="3"/>
        <v>38.247</v>
      </c>
      <c r="T23" s="42">
        <f t="shared" si="3"/>
        <v>2241.75</v>
      </c>
      <c r="U23" s="42">
        <f t="shared" si="3"/>
        <v>1443.2599999999998</v>
      </c>
      <c r="V23" s="42">
        <f t="shared" si="3"/>
        <v>46.664999999999999</v>
      </c>
      <c r="W23" s="42">
        <f t="shared" si="3"/>
        <v>0</v>
      </c>
      <c r="X23" s="42">
        <f t="shared" si="3"/>
        <v>0</v>
      </c>
      <c r="Y23" s="43">
        <f>SUM(C23:X23)</f>
        <v>20960.453999999998</v>
      </c>
    </row>
    <row r="24" spans="1:25" x14ac:dyDescent="0.15">
      <c r="A24" s="7">
        <f>SUM(A19)</f>
        <v>58</v>
      </c>
      <c r="B24" s="8" t="s">
        <v>10</v>
      </c>
      <c r="C24" s="42">
        <f>SUM(C20*C22)</f>
        <v>612.4799999999999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502.86</v>
      </c>
      <c r="H24" s="42">
        <f t="shared" si="4"/>
        <v>0</v>
      </c>
      <c r="I24" s="42">
        <f t="shared" si="4"/>
        <v>0</v>
      </c>
      <c r="J24" s="42">
        <f t="shared" si="4"/>
        <v>79.459999999999994</v>
      </c>
      <c r="K24" s="42">
        <f t="shared" si="4"/>
        <v>437.32</v>
      </c>
      <c r="L24" s="42">
        <f t="shared" si="4"/>
        <v>547.75199999999995</v>
      </c>
      <c r="M24" s="42">
        <f t="shared" si="4"/>
        <v>0</v>
      </c>
      <c r="N24" s="42">
        <f t="shared" si="4"/>
        <v>0</v>
      </c>
      <c r="O24" s="42">
        <f t="shared" si="4"/>
        <v>1751.6</v>
      </c>
      <c r="P24" s="42">
        <f t="shared" si="4"/>
        <v>0</v>
      </c>
      <c r="Q24" s="42">
        <f t="shared" si="4"/>
        <v>109.03999999999999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4040.5119999999997</v>
      </c>
    </row>
    <row r="25" spans="1:25" x14ac:dyDescent="0.15">
      <c r="A25" s="79" t="s">
        <v>11</v>
      </c>
      <c r="B25" s="80"/>
      <c r="C25" s="44">
        <f>SUM(C23:C24)</f>
        <v>1900.7999999999997</v>
      </c>
      <c r="D25" s="44">
        <f t="shared" ref="D25:X25" si="5">+D21*D22</f>
        <v>1865.1360000000002</v>
      </c>
      <c r="E25" s="44">
        <f t="shared" si="5"/>
        <v>746.39599999999996</v>
      </c>
      <c r="F25" s="44">
        <f t="shared" si="5"/>
        <v>3233</v>
      </c>
      <c r="G25" s="44">
        <f t="shared" si="5"/>
        <v>502.86</v>
      </c>
      <c r="H25" s="44">
        <f t="shared" si="5"/>
        <v>488</v>
      </c>
      <c r="I25" s="44">
        <f t="shared" si="5"/>
        <v>60.39</v>
      </c>
      <c r="J25" s="44">
        <f t="shared" si="5"/>
        <v>246.59999999999997</v>
      </c>
      <c r="K25" s="44">
        <f t="shared" si="5"/>
        <v>437.32</v>
      </c>
      <c r="L25" s="44">
        <f t="shared" si="5"/>
        <v>1027.8220000000001</v>
      </c>
      <c r="M25" s="44">
        <f t="shared" si="5"/>
        <v>201.29999999999998</v>
      </c>
      <c r="N25" s="44">
        <f t="shared" si="5"/>
        <v>2440</v>
      </c>
      <c r="O25" s="44">
        <f t="shared" si="5"/>
        <v>1751.6</v>
      </c>
      <c r="P25" s="44">
        <f t="shared" si="5"/>
        <v>5790.12</v>
      </c>
      <c r="Q25" s="44">
        <f t="shared" si="5"/>
        <v>338.4</v>
      </c>
      <c r="R25" s="44">
        <f t="shared" si="5"/>
        <v>201.29999999999998</v>
      </c>
      <c r="S25" s="44">
        <f t="shared" si="5"/>
        <v>38.247</v>
      </c>
      <c r="T25" s="44">
        <f t="shared" si="5"/>
        <v>2241.75</v>
      </c>
      <c r="U25" s="44">
        <f t="shared" si="5"/>
        <v>1443.2599999999998</v>
      </c>
      <c r="V25" s="44">
        <f t="shared" si="5"/>
        <v>46.664999999999999</v>
      </c>
      <c r="W25" s="45">
        <f t="shared" si="5"/>
        <v>0</v>
      </c>
      <c r="X25" s="45">
        <f t="shared" si="5"/>
        <v>0</v>
      </c>
      <c r="Y25" s="43">
        <f>SUM(C25:X25)</f>
        <v>25000.965999999997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4" t="s">
        <v>12</v>
      </c>
      <c r="B28" s="64"/>
      <c r="C28" s="50"/>
      <c r="H28" s="64" t="s">
        <v>13</v>
      </c>
      <c r="I28" s="64"/>
      <c r="J28" s="64"/>
      <c r="K28" s="64"/>
      <c r="P28" s="64" t="s">
        <v>14</v>
      </c>
      <c r="Q28" s="64"/>
      <c r="R28" s="64"/>
      <c r="S28" s="64"/>
    </row>
    <row r="29" spans="1:25" x14ac:dyDescent="0.15">
      <c r="A29" s="60"/>
      <c r="B29" s="60"/>
      <c r="C29" s="50"/>
      <c r="H29" s="60"/>
      <c r="I29" s="60"/>
      <c r="J29" s="60"/>
      <c r="K29" s="60"/>
      <c r="P29" s="60"/>
      <c r="Q29" s="60"/>
      <c r="R29" s="60"/>
      <c r="S29" s="60"/>
    </row>
    <row r="30" spans="1:25" x14ac:dyDescent="0.15">
      <c r="A30" s="60"/>
      <c r="B30" s="60"/>
      <c r="C30" s="50"/>
      <c r="H30" s="60"/>
      <c r="I30" s="60"/>
      <c r="J30" s="60"/>
      <c r="K30" s="60"/>
      <c r="P30" s="60"/>
      <c r="Q30" s="60"/>
      <c r="R30" s="60"/>
      <c r="S30" s="60"/>
    </row>
    <row r="31" spans="1:25" x14ac:dyDescent="0.15">
      <c r="A31" s="60"/>
      <c r="B31" s="60"/>
      <c r="C31" s="50"/>
      <c r="H31" s="60"/>
      <c r="I31" s="60"/>
      <c r="J31" s="60"/>
      <c r="K31" s="60"/>
      <c r="P31" s="60"/>
      <c r="Q31" s="60"/>
      <c r="R31" s="60"/>
      <c r="S31" s="60"/>
    </row>
    <row r="32" spans="1:25" x14ac:dyDescent="0.15">
      <c r="A32" s="60"/>
      <c r="B32" s="60"/>
      <c r="C32" s="50"/>
      <c r="H32" s="60"/>
      <c r="I32" s="60"/>
      <c r="J32" s="60"/>
      <c r="K32" s="60"/>
      <c r="P32" s="60"/>
      <c r="Q32" s="60"/>
      <c r="R32" s="60"/>
      <c r="S32" s="60"/>
    </row>
    <row r="33" spans="1:25" x14ac:dyDescent="0.15">
      <c r="A33" s="60"/>
      <c r="B33" s="60"/>
      <c r="C33" s="50"/>
      <c r="H33" s="60"/>
      <c r="I33" s="60"/>
      <c r="J33" s="60"/>
      <c r="K33" s="60"/>
      <c r="P33" s="60"/>
      <c r="Q33" s="60"/>
      <c r="R33" s="60"/>
      <c r="S33" s="60"/>
    </row>
    <row r="34" spans="1:25" x14ac:dyDescent="0.15">
      <c r="A34" s="60"/>
      <c r="B34" s="60"/>
      <c r="C34" s="50"/>
      <c r="H34" s="60"/>
      <c r="I34" s="60"/>
      <c r="J34" s="60"/>
      <c r="K34" s="60"/>
      <c r="P34" s="60"/>
      <c r="Q34" s="60"/>
      <c r="R34" s="60"/>
      <c r="S34" s="60"/>
    </row>
    <row r="35" spans="1:25" x14ac:dyDescent="0.15">
      <c r="A35" s="60"/>
      <c r="B35" s="60"/>
      <c r="C35" s="50"/>
      <c r="H35" s="60"/>
      <c r="I35" s="60"/>
      <c r="J35" s="60"/>
      <c r="K35" s="60"/>
      <c r="P35" s="60"/>
      <c r="Q35" s="60"/>
      <c r="R35" s="60"/>
      <c r="S35" s="60"/>
    </row>
    <row r="36" spans="1:25" x14ac:dyDescent="0.15">
      <c r="A36" s="60"/>
      <c r="B36" s="60"/>
      <c r="C36" s="50"/>
      <c r="H36" s="60"/>
      <c r="I36" s="60"/>
      <c r="J36" s="60"/>
      <c r="K36" s="60"/>
      <c r="P36" s="60"/>
      <c r="Q36" s="60"/>
      <c r="R36" s="60"/>
      <c r="S36" s="60"/>
    </row>
    <row r="37" spans="1:25" x14ac:dyDescent="0.15">
      <c r="A37" s="60"/>
      <c r="B37" s="60"/>
      <c r="C37" s="50"/>
      <c r="H37" s="60"/>
      <c r="I37" s="60"/>
      <c r="J37" s="60"/>
      <c r="K37" s="60"/>
      <c r="P37" s="60"/>
      <c r="Q37" s="60"/>
      <c r="R37" s="60"/>
      <c r="S37" s="60"/>
    </row>
    <row r="38" spans="1:25" x14ac:dyDescent="0.15">
      <c r="A38" s="60"/>
      <c r="B38" s="60"/>
      <c r="C38" s="50"/>
      <c r="H38" s="60"/>
      <c r="I38" s="60"/>
      <c r="J38" s="60"/>
      <c r="K38" s="60"/>
      <c r="P38" s="60"/>
      <c r="Q38" s="60"/>
      <c r="R38" s="60"/>
      <c r="S38" s="60"/>
    </row>
    <row r="39" spans="1:25" x14ac:dyDescent="0.15">
      <c r="A39" s="60"/>
      <c r="B39" s="60"/>
      <c r="C39" s="50"/>
      <c r="H39" s="60"/>
      <c r="I39" s="60"/>
      <c r="J39" s="60"/>
      <c r="K39" s="60"/>
      <c r="P39" s="60"/>
      <c r="Q39" s="60"/>
      <c r="R39" s="60"/>
      <c r="S39" s="60"/>
    </row>
    <row r="40" spans="1:25" x14ac:dyDescent="0.15">
      <c r="A40" s="60"/>
      <c r="B40" s="60"/>
      <c r="C40" s="50"/>
      <c r="H40" s="60"/>
      <c r="I40" s="60"/>
      <c r="J40" s="60"/>
      <c r="K40" s="60"/>
      <c r="P40" s="60"/>
      <c r="Q40" s="60"/>
      <c r="R40" s="60"/>
      <c r="S40" s="60"/>
    </row>
    <row r="43" spans="1:25" x14ac:dyDescent="0.15">
      <c r="B43" s="81" t="s">
        <v>0</v>
      </c>
      <c r="C43" s="81"/>
      <c r="D43" s="81"/>
      <c r="E43" s="81"/>
      <c r="F43" s="81"/>
      <c r="G43" s="81"/>
      <c r="H43" s="81"/>
      <c r="I43" s="81"/>
      <c r="J43" s="81"/>
      <c r="L43" s="10"/>
      <c r="M43" s="82" t="s">
        <v>1</v>
      </c>
      <c r="N43" s="82"/>
      <c r="O43" s="82"/>
      <c r="P43" s="82"/>
      <c r="Q43" s="82"/>
      <c r="R43" s="82" t="s">
        <v>15</v>
      </c>
      <c r="S43" s="82"/>
      <c r="T43" s="82"/>
      <c r="U43" s="82"/>
      <c r="V43" s="82"/>
    </row>
    <row r="44" spans="1:25" x14ac:dyDescent="0.15">
      <c r="B44" s="11" t="s">
        <v>3</v>
      </c>
      <c r="C44" s="12">
        <v>72</v>
      </c>
      <c r="D44" s="12">
        <v>72</v>
      </c>
      <c r="E44" s="13"/>
      <c r="F44" s="13"/>
      <c r="G44" s="13"/>
      <c r="H44" s="13"/>
      <c r="I44" s="13"/>
      <c r="J44" s="13"/>
      <c r="P44" s="65">
        <v>42843</v>
      </c>
      <c r="Q44" s="65"/>
      <c r="R44" s="65"/>
      <c r="S44" s="65"/>
      <c r="T44" s="59">
        <v>42390</v>
      </c>
      <c r="U44" s="13"/>
      <c r="V44" s="13"/>
    </row>
    <row r="45" spans="1:25" x14ac:dyDescent="0.15">
      <c r="A45" s="66"/>
      <c r="B45" s="67"/>
      <c r="C45" s="70" t="s">
        <v>4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14"/>
      <c r="X45" s="14"/>
      <c r="Y45" s="15"/>
    </row>
    <row r="46" spans="1:25" ht="61.5" thickBot="1" x14ac:dyDescent="0.2">
      <c r="A46" s="68"/>
      <c r="B46" s="69"/>
      <c r="C46" s="16" t="s">
        <v>42</v>
      </c>
      <c r="D46" s="18" t="s">
        <v>27</v>
      </c>
      <c r="E46" s="18" t="s">
        <v>29</v>
      </c>
      <c r="F46" s="18" t="s">
        <v>90</v>
      </c>
      <c r="G46" s="18" t="s">
        <v>32</v>
      </c>
      <c r="H46" s="18" t="s">
        <v>93</v>
      </c>
      <c r="I46" s="18" t="s">
        <v>48</v>
      </c>
      <c r="J46" s="18" t="s">
        <v>49</v>
      </c>
      <c r="K46" s="18" t="s">
        <v>128</v>
      </c>
      <c r="L46" s="18" t="s">
        <v>62</v>
      </c>
      <c r="M46" s="18" t="s">
        <v>47</v>
      </c>
      <c r="N46" s="18" t="s">
        <v>59</v>
      </c>
      <c r="O46" s="18" t="s">
        <v>34</v>
      </c>
      <c r="P46" s="18" t="s">
        <v>40</v>
      </c>
      <c r="Q46" s="18"/>
      <c r="R46" s="18"/>
      <c r="S46" s="18"/>
      <c r="T46" s="18"/>
      <c r="U46" s="18"/>
      <c r="V46" s="17"/>
      <c r="W46" s="17"/>
      <c r="X46" s="17"/>
      <c r="Y46" s="15"/>
    </row>
    <row r="47" spans="1:25" ht="11.25" customHeight="1" x14ac:dyDescent="0.15">
      <c r="A47" s="73" t="s">
        <v>5</v>
      </c>
      <c r="B47" s="21" t="s">
        <v>55</v>
      </c>
      <c r="C47" s="22"/>
      <c r="D47" s="22"/>
      <c r="E47" s="22"/>
      <c r="F47" s="22"/>
      <c r="G47" s="22"/>
      <c r="H47" s="22"/>
      <c r="I47" s="22"/>
      <c r="J47" s="22"/>
      <c r="K47" s="22"/>
      <c r="L47" s="22">
        <v>60</v>
      </c>
      <c r="M47" s="22"/>
      <c r="N47" s="22"/>
      <c r="O47" s="22"/>
      <c r="P47" s="22"/>
      <c r="Q47" s="22"/>
      <c r="R47" s="22"/>
      <c r="S47" s="22"/>
      <c r="T47" s="22"/>
      <c r="U47" s="22"/>
      <c r="V47" s="23"/>
      <c r="W47" s="23"/>
      <c r="X47" s="23"/>
      <c r="Y47" s="15"/>
    </row>
    <row r="48" spans="1:25" x14ac:dyDescent="0.15">
      <c r="A48" s="74"/>
      <c r="B48" s="24" t="s">
        <v>126</v>
      </c>
      <c r="C48" s="25"/>
      <c r="D48" s="25"/>
      <c r="E48" s="25">
        <v>12</v>
      </c>
      <c r="F48" s="25">
        <v>25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6"/>
      <c r="W48" s="26"/>
      <c r="X48" s="26"/>
      <c r="Y48" s="15"/>
    </row>
    <row r="49" spans="1:25" x14ac:dyDescent="0.15">
      <c r="A49" s="74"/>
      <c r="B49" s="24" t="s">
        <v>76</v>
      </c>
      <c r="C49" s="25">
        <v>70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6"/>
      <c r="W49" s="26"/>
      <c r="X49" s="26"/>
      <c r="Y49" s="15"/>
    </row>
    <row r="50" spans="1:25" ht="11.25" thickBot="1" x14ac:dyDescent="0.2">
      <c r="A50" s="75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>
        <v>10</v>
      </c>
      <c r="O50" s="28"/>
      <c r="P50" s="28"/>
      <c r="Q50" s="28"/>
      <c r="R50" s="28"/>
      <c r="S50" s="28"/>
      <c r="T50" s="28"/>
      <c r="U50" s="28"/>
      <c r="V50" s="29"/>
      <c r="W50" s="29"/>
      <c r="X50" s="29"/>
      <c r="Y50" s="15"/>
    </row>
    <row r="51" spans="1:25" ht="11.25" customHeight="1" x14ac:dyDescent="0.15">
      <c r="A51" s="73" t="s">
        <v>6</v>
      </c>
      <c r="B51" s="21" t="s">
        <v>60</v>
      </c>
      <c r="C51" s="22"/>
      <c r="D51" s="22">
        <v>3</v>
      </c>
      <c r="E51" s="22"/>
      <c r="F51" s="22"/>
      <c r="G51" s="22">
        <v>25</v>
      </c>
      <c r="H51" s="22">
        <v>15</v>
      </c>
      <c r="I51" s="22">
        <v>15</v>
      </c>
      <c r="J51" s="22"/>
      <c r="K51" s="22"/>
      <c r="L51" s="22"/>
      <c r="M51" s="22">
        <v>30</v>
      </c>
      <c r="N51" s="22"/>
      <c r="O51" s="22">
        <v>15</v>
      </c>
      <c r="P51" s="22"/>
      <c r="Q51" s="22"/>
      <c r="R51" s="22"/>
      <c r="S51" s="22"/>
      <c r="T51" s="22"/>
      <c r="U51" s="22"/>
      <c r="V51" s="23"/>
      <c r="W51" s="23"/>
      <c r="X51" s="23"/>
      <c r="Y51" s="15"/>
    </row>
    <row r="52" spans="1:25" x14ac:dyDescent="0.15">
      <c r="A52" s="74"/>
      <c r="B52" s="24" t="s">
        <v>127</v>
      </c>
      <c r="C52" s="25"/>
      <c r="D52" s="25">
        <v>15</v>
      </c>
      <c r="E52" s="25"/>
      <c r="F52" s="25"/>
      <c r="G52" s="25"/>
      <c r="H52" s="25"/>
      <c r="I52" s="25"/>
      <c r="J52" s="25">
        <v>60</v>
      </c>
      <c r="K52" s="25"/>
      <c r="L52" s="25"/>
      <c r="M52" s="25"/>
      <c r="N52" s="25"/>
      <c r="O52" s="25"/>
      <c r="P52" s="25">
        <v>3</v>
      </c>
      <c r="Q52" s="25"/>
      <c r="R52" s="25"/>
      <c r="S52" s="25"/>
      <c r="T52" s="25"/>
      <c r="U52" s="25"/>
      <c r="V52" s="26"/>
      <c r="W52" s="26"/>
      <c r="X52" s="26"/>
      <c r="Y52" s="15"/>
    </row>
    <row r="53" spans="1:25" x14ac:dyDescent="0.15">
      <c r="A53" s="74"/>
      <c r="B53" s="24" t="s">
        <v>46</v>
      </c>
      <c r="C53" s="25">
        <v>60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6"/>
      <c r="W53" s="26"/>
      <c r="X53" s="26"/>
      <c r="Y53" s="15"/>
    </row>
    <row r="54" spans="1:25" ht="11.25" thickBot="1" x14ac:dyDescent="0.2">
      <c r="A54" s="75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9"/>
      <c r="W54" s="29"/>
      <c r="X54" s="29"/>
      <c r="Y54" s="15"/>
    </row>
    <row r="55" spans="1:25" ht="11.25" customHeight="1" x14ac:dyDescent="0.15">
      <c r="A55" s="73" t="s">
        <v>7</v>
      </c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3"/>
      <c r="W55" s="53"/>
      <c r="X55" s="53"/>
      <c r="Y55" s="15"/>
    </row>
    <row r="56" spans="1:25" x14ac:dyDescent="0.15">
      <c r="A56" s="74"/>
      <c r="B56" s="5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55"/>
      <c r="W56" s="55"/>
      <c r="X56" s="55"/>
      <c r="Y56" s="15"/>
    </row>
    <row r="57" spans="1:25" x14ac:dyDescent="0.15">
      <c r="A57" s="74"/>
      <c r="B57" s="5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55"/>
      <c r="W57" s="55"/>
      <c r="X57" s="55"/>
      <c r="Y57" s="15"/>
    </row>
    <row r="58" spans="1:25" ht="11.25" thickBot="1" x14ac:dyDescent="0.2">
      <c r="A58" s="76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8"/>
      <c r="W58" s="58"/>
      <c r="X58" s="58"/>
      <c r="Y58" s="15"/>
    </row>
    <row r="59" spans="1:25" ht="11.25" thickBot="1" x14ac:dyDescent="0.2">
      <c r="A59" s="1">
        <f>SUM(C44)</f>
        <v>72</v>
      </c>
      <c r="B59" s="2" t="s">
        <v>16</v>
      </c>
      <c r="C59" s="31">
        <f>SUM(C47:C50)</f>
        <v>70</v>
      </c>
      <c r="D59" s="31">
        <f t="shared" ref="D59:X59" si="6">SUM(D47:D50)</f>
        <v>0</v>
      </c>
      <c r="E59" s="31">
        <f t="shared" si="6"/>
        <v>12</v>
      </c>
      <c r="F59" s="31">
        <f t="shared" si="6"/>
        <v>25</v>
      </c>
      <c r="G59" s="31">
        <f t="shared" si="6"/>
        <v>0</v>
      </c>
      <c r="H59" s="31">
        <f t="shared" si="6"/>
        <v>0</v>
      </c>
      <c r="I59" s="31">
        <f t="shared" si="6"/>
        <v>0</v>
      </c>
      <c r="J59" s="31">
        <f t="shared" si="6"/>
        <v>0</v>
      </c>
      <c r="K59" s="31">
        <f t="shared" si="6"/>
        <v>0</v>
      </c>
      <c r="L59" s="31">
        <f t="shared" si="6"/>
        <v>60</v>
      </c>
      <c r="M59" s="31">
        <f t="shared" si="6"/>
        <v>0</v>
      </c>
      <c r="N59" s="31">
        <f t="shared" si="6"/>
        <v>10</v>
      </c>
      <c r="O59" s="31">
        <f t="shared" si="6"/>
        <v>0</v>
      </c>
      <c r="P59" s="31">
        <f t="shared" si="6"/>
        <v>0</v>
      </c>
      <c r="Q59" s="31">
        <f t="shared" si="6"/>
        <v>0</v>
      </c>
      <c r="R59" s="31">
        <f t="shared" si="6"/>
        <v>0</v>
      </c>
      <c r="S59" s="31">
        <f t="shared" si="6"/>
        <v>0</v>
      </c>
      <c r="T59" s="31">
        <f t="shared" si="6"/>
        <v>0</v>
      </c>
      <c r="U59" s="31">
        <f t="shared" si="6"/>
        <v>0</v>
      </c>
      <c r="V59" s="31">
        <f t="shared" si="6"/>
        <v>0</v>
      </c>
      <c r="W59" s="31">
        <f t="shared" si="6"/>
        <v>0</v>
      </c>
      <c r="X59" s="31">
        <f t="shared" si="6"/>
        <v>0</v>
      </c>
      <c r="Y59" s="15"/>
    </row>
    <row r="60" spans="1:25" x14ac:dyDescent="0.15">
      <c r="A60" s="3"/>
      <c r="B60" s="4" t="s">
        <v>17</v>
      </c>
      <c r="C60" s="33">
        <f>SUM(A59*C59)/1000</f>
        <v>5.04</v>
      </c>
      <c r="D60" s="33">
        <f>+(A59*D59)/1000</f>
        <v>0</v>
      </c>
      <c r="E60" s="33">
        <f>+(A59*E59)/1000</f>
        <v>0.86399999999999999</v>
      </c>
      <c r="F60" s="33">
        <f>+(A59*F59)/1000</f>
        <v>1.8</v>
      </c>
      <c r="G60" s="33">
        <f>+(A59*G59)/1000</f>
        <v>0</v>
      </c>
      <c r="H60" s="33">
        <f>+(A59*H59)/1000</f>
        <v>0</v>
      </c>
      <c r="I60" s="33">
        <f>+(A59*I59)/1000</f>
        <v>0</v>
      </c>
      <c r="J60" s="33">
        <f>+(A59*J59)/1000</f>
        <v>0</v>
      </c>
      <c r="K60" s="33">
        <f>+(A59*K59)/1000</f>
        <v>0</v>
      </c>
      <c r="L60" s="33">
        <f>+(A59*L59)/1000</f>
        <v>4.32</v>
      </c>
      <c r="M60" s="33">
        <f>+(A59*M59)/1000</f>
        <v>0</v>
      </c>
      <c r="N60" s="33">
        <f>+(A59*N59)/1000</f>
        <v>0.72</v>
      </c>
      <c r="O60" s="33">
        <f>+(A59*O59)/1000</f>
        <v>0</v>
      </c>
      <c r="P60" s="33">
        <f>+(A59*P59)/1000</f>
        <v>0</v>
      </c>
      <c r="Q60" s="33">
        <f>+(A59*Q59)/1000</f>
        <v>0</v>
      </c>
      <c r="R60" s="33">
        <f>+(A59*R59)/1000</f>
        <v>0</v>
      </c>
      <c r="S60" s="33">
        <f>+(A59*S59)/1000</f>
        <v>0</v>
      </c>
      <c r="T60" s="33">
        <f>+(A59*T59)/1000</f>
        <v>0</v>
      </c>
      <c r="U60" s="33">
        <f>+(A59*U59)/1000</f>
        <v>0</v>
      </c>
      <c r="V60" s="33">
        <f>+(A59*V59)/1000</f>
        <v>0</v>
      </c>
      <c r="W60" s="33">
        <f>+(A59*W59)/1000</f>
        <v>0</v>
      </c>
      <c r="X60" s="33">
        <f>+(A59*X59)/1000</f>
        <v>0</v>
      </c>
      <c r="Y60" s="15"/>
    </row>
    <row r="61" spans="1:25" x14ac:dyDescent="0.15">
      <c r="A61" s="1">
        <f>SUM(D44)</f>
        <v>72</v>
      </c>
      <c r="B61" s="4" t="s">
        <v>18</v>
      </c>
      <c r="C61" s="34">
        <f>SUM(C51:C54)</f>
        <v>60</v>
      </c>
      <c r="D61" s="34">
        <f t="shared" ref="D61:X61" si="7">SUM(D51:D54)</f>
        <v>18</v>
      </c>
      <c r="E61" s="34">
        <f t="shared" si="7"/>
        <v>0</v>
      </c>
      <c r="F61" s="34">
        <f t="shared" si="7"/>
        <v>0</v>
      </c>
      <c r="G61" s="34">
        <f t="shared" si="7"/>
        <v>25</v>
      </c>
      <c r="H61" s="34">
        <f t="shared" si="7"/>
        <v>15</v>
      </c>
      <c r="I61" s="34">
        <f t="shared" si="7"/>
        <v>15</v>
      </c>
      <c r="J61" s="34">
        <f t="shared" si="7"/>
        <v>60</v>
      </c>
      <c r="K61" s="34">
        <f t="shared" si="7"/>
        <v>0</v>
      </c>
      <c r="L61" s="34">
        <f t="shared" si="7"/>
        <v>0</v>
      </c>
      <c r="M61" s="34">
        <f t="shared" si="7"/>
        <v>30</v>
      </c>
      <c r="N61" s="34">
        <f t="shared" si="7"/>
        <v>0</v>
      </c>
      <c r="O61" s="34">
        <f t="shared" si="7"/>
        <v>15</v>
      </c>
      <c r="P61" s="34">
        <f t="shared" si="7"/>
        <v>3</v>
      </c>
      <c r="Q61" s="34">
        <f t="shared" si="7"/>
        <v>0</v>
      </c>
      <c r="R61" s="34">
        <f t="shared" si="7"/>
        <v>0</v>
      </c>
      <c r="S61" s="34">
        <f t="shared" si="7"/>
        <v>0</v>
      </c>
      <c r="T61" s="34">
        <f t="shared" si="7"/>
        <v>0</v>
      </c>
      <c r="U61" s="34">
        <f t="shared" si="7"/>
        <v>0</v>
      </c>
      <c r="V61" s="34">
        <f t="shared" si="7"/>
        <v>0</v>
      </c>
      <c r="W61" s="34">
        <f t="shared" si="7"/>
        <v>0</v>
      </c>
      <c r="X61" s="34">
        <f t="shared" si="7"/>
        <v>0</v>
      </c>
      <c r="Y61" s="15"/>
    </row>
    <row r="62" spans="1:25" ht="11.25" thickBot="1" x14ac:dyDescent="0.2">
      <c r="A62" s="5"/>
      <c r="B62" s="6" t="s">
        <v>19</v>
      </c>
      <c r="C62" s="36">
        <f>SUM(A61*C61)/1000</f>
        <v>4.32</v>
      </c>
      <c r="D62" s="36">
        <f>+(A61*D61)/1000</f>
        <v>1.296</v>
      </c>
      <c r="E62" s="36">
        <f>+(A61*E61)/1000</f>
        <v>0</v>
      </c>
      <c r="F62" s="36">
        <f>+(A61*F61)/1000</f>
        <v>0</v>
      </c>
      <c r="G62" s="36">
        <f>+(A61*G61)/1000</f>
        <v>1.8</v>
      </c>
      <c r="H62" s="36">
        <f>+(A61*H61)/1000</f>
        <v>1.08</v>
      </c>
      <c r="I62" s="36">
        <f>+(A61*I61)/1000</f>
        <v>1.08</v>
      </c>
      <c r="J62" s="36">
        <f>+(A61*J61)/1000</f>
        <v>4.32</v>
      </c>
      <c r="K62" s="36">
        <f>+(A61*K61)/1000</f>
        <v>0</v>
      </c>
      <c r="L62" s="36">
        <f>+(A61*L61)/1000</f>
        <v>0</v>
      </c>
      <c r="M62" s="36">
        <f>+(A61*M61)/1000</f>
        <v>2.16</v>
      </c>
      <c r="N62" s="36">
        <f>+(A61*N61)/1000</f>
        <v>0</v>
      </c>
      <c r="O62" s="36">
        <f>+(A61*O61)/1000</f>
        <v>1.08</v>
      </c>
      <c r="P62" s="36">
        <f>+(A61*P61)/1000</f>
        <v>0.216</v>
      </c>
      <c r="Q62" s="36">
        <f>+(A61*Q61)/1000</f>
        <v>0</v>
      </c>
      <c r="R62" s="36">
        <f>+(A61*R61)/1000</f>
        <v>0</v>
      </c>
      <c r="S62" s="36">
        <f>+(A61*S61)/1000</f>
        <v>0</v>
      </c>
      <c r="T62" s="36">
        <f>+(A61*T61)/1000</f>
        <v>0</v>
      </c>
      <c r="U62" s="36">
        <f>+(A61*U61)/1000</f>
        <v>0</v>
      </c>
      <c r="V62" s="37">
        <f>+(A61*V61)/1000</f>
        <v>0</v>
      </c>
      <c r="W62" s="37">
        <f>+(A61*W61)/1000</f>
        <v>0</v>
      </c>
      <c r="X62" s="37">
        <f>+(A61*X61)/1000</f>
        <v>0</v>
      </c>
      <c r="Y62" s="15"/>
    </row>
    <row r="63" spans="1:25" x14ac:dyDescent="0.15">
      <c r="A63" s="77" t="s">
        <v>8</v>
      </c>
      <c r="B63" s="78"/>
      <c r="C63" s="38">
        <f>+C62+C60</f>
        <v>9.36</v>
      </c>
      <c r="D63" s="38">
        <f t="shared" ref="D63:X63" si="8">+D62+D60</f>
        <v>1.296</v>
      </c>
      <c r="E63" s="38">
        <f t="shared" si="8"/>
        <v>0.86399999999999999</v>
      </c>
      <c r="F63" s="38">
        <f t="shared" si="8"/>
        <v>1.8</v>
      </c>
      <c r="G63" s="38">
        <f t="shared" si="8"/>
        <v>1.8</v>
      </c>
      <c r="H63" s="38">
        <f t="shared" si="8"/>
        <v>1.08</v>
      </c>
      <c r="I63" s="38">
        <f t="shared" si="8"/>
        <v>1.08</v>
      </c>
      <c r="J63" s="38">
        <f t="shared" si="8"/>
        <v>4.32</v>
      </c>
      <c r="K63" s="38">
        <f t="shared" si="8"/>
        <v>0</v>
      </c>
      <c r="L63" s="38">
        <f t="shared" si="8"/>
        <v>4.32</v>
      </c>
      <c r="M63" s="38">
        <f t="shared" si="8"/>
        <v>2.16</v>
      </c>
      <c r="N63" s="38">
        <f t="shared" si="8"/>
        <v>0.72</v>
      </c>
      <c r="O63" s="38">
        <f t="shared" si="8"/>
        <v>1.08</v>
      </c>
      <c r="P63" s="38">
        <f t="shared" si="8"/>
        <v>0.216</v>
      </c>
      <c r="Q63" s="38">
        <f t="shared" si="8"/>
        <v>0</v>
      </c>
      <c r="R63" s="38">
        <f t="shared" si="8"/>
        <v>0</v>
      </c>
      <c r="S63" s="38">
        <f t="shared" si="8"/>
        <v>0</v>
      </c>
      <c r="T63" s="38">
        <f t="shared" si="8"/>
        <v>0</v>
      </c>
      <c r="U63" s="38">
        <f t="shared" si="8"/>
        <v>0</v>
      </c>
      <c r="V63" s="39">
        <f t="shared" si="8"/>
        <v>0</v>
      </c>
      <c r="W63" s="39">
        <f t="shared" si="8"/>
        <v>0</v>
      </c>
      <c r="X63" s="39">
        <f t="shared" si="8"/>
        <v>0</v>
      </c>
      <c r="Y63" s="15"/>
    </row>
    <row r="64" spans="1:25" x14ac:dyDescent="0.15">
      <c r="A64" s="70" t="s">
        <v>9</v>
      </c>
      <c r="B64" s="72"/>
      <c r="C64" s="40">
        <v>264</v>
      </c>
      <c r="D64" s="40">
        <v>578</v>
      </c>
      <c r="E64" s="40">
        <v>1748</v>
      </c>
      <c r="F64" s="40">
        <v>862</v>
      </c>
      <c r="G64" s="40">
        <v>137</v>
      </c>
      <c r="H64" s="40">
        <v>688</v>
      </c>
      <c r="I64" s="40">
        <v>2373</v>
      </c>
      <c r="J64" s="40">
        <v>604</v>
      </c>
      <c r="K64" s="40">
        <v>53</v>
      </c>
      <c r="L64" s="40">
        <v>526</v>
      </c>
      <c r="M64" s="40">
        <v>132</v>
      </c>
      <c r="N64" s="40">
        <v>494</v>
      </c>
      <c r="O64" s="40">
        <v>787</v>
      </c>
      <c r="P64" s="40">
        <v>153</v>
      </c>
      <c r="Q64" s="40"/>
      <c r="R64" s="40"/>
      <c r="S64" s="40"/>
      <c r="T64" s="40"/>
      <c r="U64" s="40"/>
      <c r="V64" s="41"/>
      <c r="W64" s="41"/>
      <c r="X64" s="41"/>
      <c r="Y64" s="15"/>
    </row>
    <row r="65" spans="1:25" x14ac:dyDescent="0.15">
      <c r="A65" s="7">
        <f>SUM(A59)</f>
        <v>72</v>
      </c>
      <c r="B65" s="8" t="s">
        <v>10</v>
      </c>
      <c r="C65" s="42">
        <f>SUM(C60*C64)</f>
        <v>1330.56</v>
      </c>
      <c r="D65" s="42">
        <f>SUM(D60*D64)</f>
        <v>0</v>
      </c>
      <c r="E65" s="42">
        <f t="shared" ref="E65:X65" si="9">SUM(E60*E64)</f>
        <v>1510.2719999999999</v>
      </c>
      <c r="F65" s="42">
        <f t="shared" si="9"/>
        <v>1551.6000000000001</v>
      </c>
      <c r="G65" s="42">
        <f t="shared" si="9"/>
        <v>0</v>
      </c>
      <c r="H65" s="42">
        <f t="shared" si="9"/>
        <v>0</v>
      </c>
      <c r="I65" s="42">
        <f t="shared" si="9"/>
        <v>0</v>
      </c>
      <c r="J65" s="42">
        <f t="shared" si="9"/>
        <v>0</v>
      </c>
      <c r="K65" s="42">
        <f t="shared" si="9"/>
        <v>0</v>
      </c>
      <c r="L65" s="42">
        <f t="shared" si="9"/>
        <v>2272.3200000000002</v>
      </c>
      <c r="M65" s="42">
        <f t="shared" si="9"/>
        <v>0</v>
      </c>
      <c r="N65" s="42">
        <f t="shared" si="9"/>
        <v>355.68</v>
      </c>
      <c r="O65" s="42">
        <f t="shared" si="9"/>
        <v>0</v>
      </c>
      <c r="P65" s="42">
        <f t="shared" si="9"/>
        <v>0</v>
      </c>
      <c r="Q65" s="42">
        <f t="shared" si="9"/>
        <v>0</v>
      </c>
      <c r="R65" s="42">
        <f t="shared" si="9"/>
        <v>0</v>
      </c>
      <c r="S65" s="42">
        <f t="shared" si="9"/>
        <v>0</v>
      </c>
      <c r="T65" s="42">
        <f t="shared" si="9"/>
        <v>0</v>
      </c>
      <c r="U65" s="42">
        <f t="shared" si="9"/>
        <v>0</v>
      </c>
      <c r="V65" s="42">
        <f t="shared" si="9"/>
        <v>0</v>
      </c>
      <c r="W65" s="42">
        <f t="shared" si="9"/>
        <v>0</v>
      </c>
      <c r="X65" s="42">
        <f t="shared" si="9"/>
        <v>0</v>
      </c>
      <c r="Y65" s="43">
        <f>SUM(C65:X65)</f>
        <v>7020.4320000000007</v>
      </c>
    </row>
    <row r="66" spans="1:25" x14ac:dyDescent="0.15">
      <c r="A66" s="7">
        <f>SUM(A61)</f>
        <v>72</v>
      </c>
      <c r="B66" s="8" t="s">
        <v>10</v>
      </c>
      <c r="C66" s="42">
        <f>SUM(C62*C64)</f>
        <v>1140.48</v>
      </c>
      <c r="D66" s="42">
        <f>SUM(D62*D64)</f>
        <v>749.08800000000008</v>
      </c>
      <c r="E66" s="42">
        <f t="shared" ref="E66:X66" si="10">SUM(E62*E64)</f>
        <v>0</v>
      </c>
      <c r="F66" s="42">
        <f t="shared" si="10"/>
        <v>0</v>
      </c>
      <c r="G66" s="42">
        <f t="shared" si="10"/>
        <v>246.6</v>
      </c>
      <c r="H66" s="42">
        <f t="shared" si="10"/>
        <v>743.04000000000008</v>
      </c>
      <c r="I66" s="42">
        <f t="shared" si="10"/>
        <v>2562.84</v>
      </c>
      <c r="J66" s="42">
        <f t="shared" si="10"/>
        <v>2609.2800000000002</v>
      </c>
      <c r="K66" s="42">
        <f t="shared" si="10"/>
        <v>0</v>
      </c>
      <c r="L66" s="42">
        <f t="shared" si="10"/>
        <v>0</v>
      </c>
      <c r="M66" s="42">
        <f t="shared" si="10"/>
        <v>285.12</v>
      </c>
      <c r="N66" s="42">
        <f t="shared" si="10"/>
        <v>0</v>
      </c>
      <c r="O66" s="42">
        <f t="shared" si="10"/>
        <v>849.96</v>
      </c>
      <c r="P66" s="42">
        <f t="shared" si="10"/>
        <v>33.048000000000002</v>
      </c>
      <c r="Q66" s="42">
        <f t="shared" si="10"/>
        <v>0</v>
      </c>
      <c r="R66" s="42">
        <f t="shared" si="10"/>
        <v>0</v>
      </c>
      <c r="S66" s="42">
        <f t="shared" si="10"/>
        <v>0</v>
      </c>
      <c r="T66" s="42">
        <f t="shared" si="10"/>
        <v>0</v>
      </c>
      <c r="U66" s="42">
        <f t="shared" si="10"/>
        <v>0</v>
      </c>
      <c r="V66" s="42">
        <f t="shared" si="10"/>
        <v>0</v>
      </c>
      <c r="W66" s="42">
        <f t="shared" si="10"/>
        <v>0</v>
      </c>
      <c r="X66" s="42">
        <f t="shared" si="10"/>
        <v>0</v>
      </c>
      <c r="Y66" s="43">
        <f>SUM(C66:X66)</f>
        <v>9219.4560000000038</v>
      </c>
    </row>
    <row r="67" spans="1:25" x14ac:dyDescent="0.15">
      <c r="A67" s="79" t="s">
        <v>11</v>
      </c>
      <c r="B67" s="80"/>
      <c r="C67" s="44">
        <f>SUM(C65:C66)</f>
        <v>2471.04</v>
      </c>
      <c r="D67" s="44">
        <f t="shared" ref="D67:X67" si="11">+D63*D64</f>
        <v>749.08800000000008</v>
      </c>
      <c r="E67" s="44">
        <f t="shared" si="11"/>
        <v>1510.2719999999999</v>
      </c>
      <c r="F67" s="44">
        <f t="shared" si="11"/>
        <v>1551.6000000000001</v>
      </c>
      <c r="G67" s="44">
        <f t="shared" si="11"/>
        <v>246.6</v>
      </c>
      <c r="H67" s="44">
        <f t="shared" si="11"/>
        <v>743.04000000000008</v>
      </c>
      <c r="I67" s="44">
        <f t="shared" si="11"/>
        <v>2562.84</v>
      </c>
      <c r="J67" s="44">
        <f t="shared" si="11"/>
        <v>2609.2800000000002</v>
      </c>
      <c r="K67" s="44">
        <f t="shared" si="11"/>
        <v>0</v>
      </c>
      <c r="L67" s="44">
        <f t="shared" si="11"/>
        <v>2272.3200000000002</v>
      </c>
      <c r="M67" s="44">
        <f t="shared" si="11"/>
        <v>285.12</v>
      </c>
      <c r="N67" s="44">
        <f t="shared" si="11"/>
        <v>355.68</v>
      </c>
      <c r="O67" s="44">
        <f t="shared" si="11"/>
        <v>849.96</v>
      </c>
      <c r="P67" s="44">
        <f t="shared" si="11"/>
        <v>33.048000000000002</v>
      </c>
      <c r="Q67" s="44">
        <f t="shared" si="11"/>
        <v>0</v>
      </c>
      <c r="R67" s="44">
        <f t="shared" si="11"/>
        <v>0</v>
      </c>
      <c r="S67" s="44">
        <f t="shared" si="11"/>
        <v>0</v>
      </c>
      <c r="T67" s="44">
        <f t="shared" si="11"/>
        <v>0</v>
      </c>
      <c r="U67" s="44">
        <f t="shared" si="11"/>
        <v>0</v>
      </c>
      <c r="V67" s="45">
        <f t="shared" si="11"/>
        <v>0</v>
      </c>
      <c r="W67" s="45">
        <f t="shared" si="11"/>
        <v>0</v>
      </c>
      <c r="X67" s="45">
        <f t="shared" si="11"/>
        <v>0</v>
      </c>
      <c r="Y67" s="43">
        <f>SUM(C67:X67)</f>
        <v>16239.888000000001</v>
      </c>
    </row>
    <row r="68" spans="1:25" x14ac:dyDescent="0.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</row>
    <row r="69" spans="1:25" x14ac:dyDescent="0.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7"/>
    </row>
    <row r="70" spans="1:25" x14ac:dyDescent="0.15">
      <c r="A70" s="64" t="s">
        <v>12</v>
      </c>
      <c r="B70" s="64"/>
      <c r="C70" s="50"/>
      <c r="H70" s="64" t="s">
        <v>13</v>
      </c>
      <c r="I70" s="64"/>
      <c r="J70" s="64"/>
      <c r="K70" s="64"/>
      <c r="P70" s="64" t="s">
        <v>14</v>
      </c>
      <c r="Q70" s="64"/>
      <c r="R70" s="64"/>
      <c r="S70" s="64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3:J43"/>
    <mergeCell ref="M43:Q43"/>
    <mergeCell ref="R43:V43"/>
    <mergeCell ref="P70:S70"/>
    <mergeCell ref="P44:S44"/>
    <mergeCell ref="A45:B46"/>
    <mergeCell ref="C45:V45"/>
    <mergeCell ref="A47:A50"/>
    <mergeCell ref="A51:A54"/>
    <mergeCell ref="A55:A58"/>
    <mergeCell ref="A63:B63"/>
    <mergeCell ref="A64:B64"/>
    <mergeCell ref="A67:B67"/>
    <mergeCell ref="A70:B70"/>
    <mergeCell ref="H70:K7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A16" workbookViewId="0">
      <selection activeCell="K70" sqref="K70"/>
    </sheetView>
  </sheetViews>
  <sheetFormatPr defaultRowHeight="10.5" x14ac:dyDescent="0.15"/>
  <cols>
    <col min="1" max="1" width="3.140625" style="9" customWidth="1"/>
    <col min="2" max="2" width="17.140625" style="9" customWidth="1"/>
    <col min="3" max="22" width="4.4257812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1" t="s">
        <v>0</v>
      </c>
      <c r="C1" s="81"/>
      <c r="D1" s="81"/>
      <c r="E1" s="81"/>
      <c r="F1" s="81"/>
      <c r="G1" s="81"/>
      <c r="H1" s="81"/>
      <c r="I1" s="81"/>
      <c r="J1" s="81"/>
      <c r="L1" s="10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15">
      <c r="B2" s="11" t="s">
        <v>3</v>
      </c>
      <c r="C2" s="12">
        <v>61</v>
      </c>
      <c r="D2" s="12">
        <v>58</v>
      </c>
      <c r="E2" s="13"/>
      <c r="F2" s="13"/>
      <c r="G2" s="13"/>
      <c r="H2" s="13"/>
      <c r="I2" s="13"/>
      <c r="J2" s="13"/>
      <c r="P2" s="65">
        <v>42844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55.5" thickBot="1" x14ac:dyDescent="0.2">
      <c r="A4" s="68"/>
      <c r="B4" s="69"/>
      <c r="C4" s="16" t="s">
        <v>42</v>
      </c>
      <c r="D4" s="17" t="s">
        <v>27</v>
      </c>
      <c r="E4" s="18" t="s">
        <v>28</v>
      </c>
      <c r="F4" s="18" t="s">
        <v>68</v>
      </c>
      <c r="G4" s="18" t="s">
        <v>30</v>
      </c>
      <c r="H4" s="18" t="s">
        <v>29</v>
      </c>
      <c r="I4" s="19" t="s">
        <v>67</v>
      </c>
      <c r="J4" s="18" t="s">
        <v>70</v>
      </c>
      <c r="K4" s="18" t="s">
        <v>32</v>
      </c>
      <c r="L4" s="18" t="s">
        <v>31</v>
      </c>
      <c r="M4" s="18" t="s">
        <v>47</v>
      </c>
      <c r="N4" s="19" t="s">
        <v>58</v>
      </c>
      <c r="O4" s="18" t="s">
        <v>35</v>
      </c>
      <c r="P4" s="18" t="s">
        <v>34</v>
      </c>
      <c r="Q4" s="18" t="s">
        <v>50</v>
      </c>
      <c r="R4" s="18" t="s">
        <v>39</v>
      </c>
      <c r="S4" s="18" t="s">
        <v>62</v>
      </c>
      <c r="T4" s="18" t="s">
        <v>40</v>
      </c>
      <c r="U4" s="19"/>
      <c r="V4" s="20"/>
      <c r="W4" s="17"/>
      <c r="X4" s="17"/>
      <c r="Y4" s="15"/>
    </row>
    <row r="5" spans="1:25" ht="11.25" customHeight="1" x14ac:dyDescent="0.15">
      <c r="A5" s="73" t="s">
        <v>5</v>
      </c>
      <c r="B5" s="21" t="s">
        <v>72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131</v>
      </c>
      <c r="C6" s="25"/>
      <c r="D6" s="25"/>
      <c r="E6" s="25">
        <v>5</v>
      </c>
      <c r="F6" s="25">
        <v>15</v>
      </c>
      <c r="G6" s="25">
        <v>15</v>
      </c>
      <c r="H6" s="25"/>
      <c r="I6" s="25">
        <v>120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25</v>
      </c>
      <c r="C7" s="25"/>
      <c r="D7" s="25"/>
      <c r="E7" s="25"/>
      <c r="F7" s="25"/>
      <c r="G7" s="25">
        <v>20</v>
      </c>
      <c r="H7" s="25">
        <v>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6</v>
      </c>
      <c r="B9" s="21" t="s">
        <v>132</v>
      </c>
      <c r="C9" s="22"/>
      <c r="D9" s="22"/>
      <c r="E9" s="22"/>
      <c r="F9" s="22"/>
      <c r="G9" s="22"/>
      <c r="H9" s="22"/>
      <c r="I9" s="22"/>
      <c r="J9" s="22"/>
      <c r="K9" s="22">
        <v>30</v>
      </c>
      <c r="L9" s="22"/>
      <c r="M9" s="22"/>
      <c r="N9" s="22"/>
      <c r="O9" s="22"/>
      <c r="P9" s="22"/>
      <c r="Q9" s="22">
        <v>30</v>
      </c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29</v>
      </c>
      <c r="C10" s="25"/>
      <c r="D10" s="25"/>
      <c r="E10" s="25"/>
      <c r="F10" s="25"/>
      <c r="G10" s="25"/>
      <c r="H10" s="25">
        <v>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89</v>
      </c>
      <c r="C11" s="25"/>
      <c r="D11" s="25"/>
      <c r="E11" s="25">
        <v>8</v>
      </c>
      <c r="F11" s="25"/>
      <c r="G11" s="25"/>
      <c r="H11" s="25"/>
      <c r="I11" s="25"/>
      <c r="J11" s="25">
        <v>65</v>
      </c>
      <c r="K11" s="25">
        <v>10</v>
      </c>
      <c r="L11" s="25">
        <v>20</v>
      </c>
      <c r="M11" s="25">
        <v>25</v>
      </c>
      <c r="N11" s="25">
        <v>5</v>
      </c>
      <c r="O11" s="25"/>
      <c r="P11" s="25"/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7</v>
      </c>
      <c r="B13" s="21" t="s">
        <v>110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50</v>
      </c>
      <c r="P13" s="22">
        <v>20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133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>
        <v>250</v>
      </c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42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61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13</v>
      </c>
      <c r="F17" s="31">
        <f t="shared" si="0"/>
        <v>15</v>
      </c>
      <c r="G17" s="31">
        <f t="shared" si="0"/>
        <v>35</v>
      </c>
      <c r="H17" s="31">
        <f t="shared" si="0"/>
        <v>14</v>
      </c>
      <c r="I17" s="31">
        <f t="shared" si="0"/>
        <v>120</v>
      </c>
      <c r="J17" s="31">
        <f t="shared" si="0"/>
        <v>65</v>
      </c>
      <c r="K17" s="31">
        <f t="shared" si="0"/>
        <v>40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30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4.88</v>
      </c>
      <c r="D18" s="33">
        <f>+(A17*D17)/1000</f>
        <v>0</v>
      </c>
      <c r="E18" s="33">
        <f>+(A17*E17)/1000</f>
        <v>0.79300000000000004</v>
      </c>
      <c r="F18" s="33">
        <f>+(A17*F17)/1000</f>
        <v>0.91500000000000004</v>
      </c>
      <c r="G18" s="33">
        <f>+(A17*G17)/1000</f>
        <v>2.1349999999999998</v>
      </c>
      <c r="H18" s="33">
        <f>+(A17*H17)/1000</f>
        <v>0.85399999999999998</v>
      </c>
      <c r="I18" s="33">
        <f>+(A17*I17)/1000</f>
        <v>7.32</v>
      </c>
      <c r="J18" s="33">
        <f>+(A17*J17)/1000</f>
        <v>3.9649999999999999</v>
      </c>
      <c r="K18" s="33">
        <f>+(A17*K17)/1000</f>
        <v>2.44</v>
      </c>
      <c r="L18" s="33">
        <f>+(A17*L17)/1000</f>
        <v>1.22</v>
      </c>
      <c r="M18" s="33">
        <f>+(A17*M17)/1000</f>
        <v>1.5249999999999999</v>
      </c>
      <c r="N18" s="33">
        <f>+(A17*N17)/1000</f>
        <v>0.30499999999999999</v>
      </c>
      <c r="O18" s="33">
        <f>+(A17*O17)/1000</f>
        <v>0</v>
      </c>
      <c r="P18" s="33">
        <f>+(A17*P17)/1000</f>
        <v>0</v>
      </c>
      <c r="Q18" s="33">
        <f>+(A17*Q17)/1000</f>
        <v>1.83</v>
      </c>
      <c r="R18" s="33">
        <f>+(A17*R17)/1000</f>
        <v>4.2699999999999996</v>
      </c>
      <c r="S18" s="33">
        <f>+(A17*S17)/1000</f>
        <v>4.2699999999999996</v>
      </c>
      <c r="T18" s="33">
        <f>+(A17*T17)/1000</f>
        <v>0.30499999999999999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58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250</v>
      </c>
      <c r="N19" s="34">
        <f>SUM(N13:N16)</f>
        <v>0</v>
      </c>
      <c r="O19" s="34">
        <f t="shared" si="1"/>
        <v>50</v>
      </c>
      <c r="P19" s="34">
        <f t="shared" si="1"/>
        <v>20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2.3199999999999998</v>
      </c>
      <c r="D20" s="36">
        <f>+(A19*D19)/1000</f>
        <v>0.87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14.5</v>
      </c>
      <c r="N20" s="36">
        <f>+(A19*N19)/1000</f>
        <v>0</v>
      </c>
      <c r="O20" s="36">
        <f>+(A19*O19)/1000</f>
        <v>2.9</v>
      </c>
      <c r="P20" s="36">
        <f>+(A19*P19)/1000</f>
        <v>1.1599999999999999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8</v>
      </c>
      <c r="B21" s="78"/>
      <c r="C21" s="38">
        <f>+C20+C18</f>
        <v>7.1999999999999993</v>
      </c>
      <c r="D21" s="38">
        <f t="shared" ref="D21:X21" si="2">+D20+D18</f>
        <v>0.87</v>
      </c>
      <c r="E21" s="38">
        <f t="shared" si="2"/>
        <v>0.79300000000000004</v>
      </c>
      <c r="F21" s="38">
        <f t="shared" si="2"/>
        <v>0.91500000000000004</v>
      </c>
      <c r="G21" s="38">
        <f t="shared" si="2"/>
        <v>2.1349999999999998</v>
      </c>
      <c r="H21" s="38">
        <f t="shared" si="2"/>
        <v>0.85399999999999998</v>
      </c>
      <c r="I21" s="38">
        <f t="shared" si="2"/>
        <v>7.32</v>
      </c>
      <c r="J21" s="38">
        <f t="shared" si="2"/>
        <v>3.9649999999999999</v>
      </c>
      <c r="K21" s="38">
        <f t="shared" si="2"/>
        <v>2.44</v>
      </c>
      <c r="L21" s="38">
        <f t="shared" si="2"/>
        <v>1.22</v>
      </c>
      <c r="M21" s="38">
        <f t="shared" si="2"/>
        <v>16.024999999999999</v>
      </c>
      <c r="N21" s="38">
        <f t="shared" si="2"/>
        <v>0.30499999999999999</v>
      </c>
      <c r="O21" s="38">
        <f t="shared" si="2"/>
        <v>2.9</v>
      </c>
      <c r="P21" s="38">
        <f t="shared" si="2"/>
        <v>1.1599999999999999</v>
      </c>
      <c r="Q21" s="38">
        <f t="shared" si="2"/>
        <v>1.83</v>
      </c>
      <c r="R21" s="38">
        <f t="shared" si="2"/>
        <v>4.2699999999999996</v>
      </c>
      <c r="S21" s="38">
        <f t="shared" si="2"/>
        <v>4.2699999999999996</v>
      </c>
      <c r="T21" s="38">
        <f t="shared" si="2"/>
        <v>0.30499999999999999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9</v>
      </c>
      <c r="B22" s="72"/>
      <c r="C22" s="40">
        <v>264</v>
      </c>
      <c r="D22" s="40">
        <v>578</v>
      </c>
      <c r="E22" s="40">
        <v>2362</v>
      </c>
      <c r="F22" s="40">
        <v>264</v>
      </c>
      <c r="G22" s="40">
        <v>400</v>
      </c>
      <c r="H22" s="40">
        <v>1748</v>
      </c>
      <c r="I22" s="40">
        <v>340</v>
      </c>
      <c r="J22" s="40">
        <v>1391</v>
      </c>
      <c r="K22" s="40">
        <v>137</v>
      </c>
      <c r="L22" s="40">
        <v>414</v>
      </c>
      <c r="M22" s="40">
        <v>132</v>
      </c>
      <c r="N22" s="40">
        <v>198</v>
      </c>
      <c r="O22" s="40">
        <v>348</v>
      </c>
      <c r="P22" s="40">
        <v>787</v>
      </c>
      <c r="Q22" s="40">
        <v>94</v>
      </c>
      <c r="R22" s="40">
        <v>338</v>
      </c>
      <c r="S22" s="40">
        <v>526</v>
      </c>
      <c r="T22" s="40">
        <v>153</v>
      </c>
      <c r="U22" s="40"/>
      <c r="V22" s="40"/>
      <c r="W22" s="41"/>
      <c r="X22" s="41"/>
      <c r="Y22" s="15"/>
    </row>
    <row r="23" spans="1:25" x14ac:dyDescent="0.15">
      <c r="A23" s="7">
        <f>SUM(A17)</f>
        <v>61</v>
      </c>
      <c r="B23" s="8" t="s">
        <v>10</v>
      </c>
      <c r="C23" s="42">
        <f>SUM(C18*C22)</f>
        <v>1288.32</v>
      </c>
      <c r="D23" s="42">
        <f>SUM(D18*D22)</f>
        <v>0</v>
      </c>
      <c r="E23" s="42">
        <f t="shared" ref="E23:X23" si="3">SUM(E18*E22)</f>
        <v>1873.066</v>
      </c>
      <c r="F23" s="42">
        <f t="shared" si="3"/>
        <v>241.56</v>
      </c>
      <c r="G23" s="42">
        <f t="shared" si="3"/>
        <v>853.99999999999989</v>
      </c>
      <c r="H23" s="42">
        <f t="shared" si="3"/>
        <v>1492.7919999999999</v>
      </c>
      <c r="I23" s="42">
        <f t="shared" si="3"/>
        <v>2488.8000000000002</v>
      </c>
      <c r="J23" s="42">
        <f t="shared" si="3"/>
        <v>5515.3149999999996</v>
      </c>
      <c r="K23" s="42">
        <f t="shared" si="3"/>
        <v>334.28</v>
      </c>
      <c r="L23" s="42">
        <f t="shared" si="3"/>
        <v>505.08</v>
      </c>
      <c r="M23" s="42">
        <f t="shared" si="3"/>
        <v>201.29999999999998</v>
      </c>
      <c r="N23" s="42">
        <f t="shared" si="3"/>
        <v>60.39</v>
      </c>
      <c r="O23" s="42">
        <f t="shared" si="3"/>
        <v>0</v>
      </c>
      <c r="P23" s="42">
        <f t="shared" si="3"/>
        <v>0</v>
      </c>
      <c r="Q23" s="42">
        <f t="shared" si="3"/>
        <v>172.02</v>
      </c>
      <c r="R23" s="42">
        <f t="shared" si="3"/>
        <v>1443.2599999999998</v>
      </c>
      <c r="S23" s="42">
        <f t="shared" si="3"/>
        <v>2246.02</v>
      </c>
      <c r="T23" s="42">
        <f t="shared" si="3"/>
        <v>46.664999999999999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18762.867999999999</v>
      </c>
    </row>
    <row r="24" spans="1:25" x14ac:dyDescent="0.15">
      <c r="A24" s="7">
        <f>SUM(A19)</f>
        <v>58</v>
      </c>
      <c r="B24" s="8" t="s">
        <v>10</v>
      </c>
      <c r="C24" s="42">
        <f>SUM(C20*C22)</f>
        <v>612.4799999999999</v>
      </c>
      <c r="D24" s="42">
        <f>SUM(D20*D22)</f>
        <v>502.86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1914</v>
      </c>
      <c r="N24" s="42">
        <f t="shared" si="4"/>
        <v>0</v>
      </c>
      <c r="O24" s="42">
        <f t="shared" si="4"/>
        <v>1009.1999999999999</v>
      </c>
      <c r="P24" s="42">
        <f t="shared" si="4"/>
        <v>912.92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4951.46</v>
      </c>
    </row>
    <row r="25" spans="1:25" x14ac:dyDescent="0.15">
      <c r="A25" s="79" t="s">
        <v>11</v>
      </c>
      <c r="B25" s="80"/>
      <c r="C25" s="44">
        <f>SUM(C23:C24)</f>
        <v>1900.7999999999997</v>
      </c>
      <c r="D25" s="44">
        <f t="shared" ref="D25:X25" si="5">+D21*D22</f>
        <v>502.86</v>
      </c>
      <c r="E25" s="44">
        <f t="shared" si="5"/>
        <v>1873.066</v>
      </c>
      <c r="F25" s="44">
        <f t="shared" si="5"/>
        <v>241.56</v>
      </c>
      <c r="G25" s="44">
        <f t="shared" si="5"/>
        <v>853.99999999999989</v>
      </c>
      <c r="H25" s="44">
        <f t="shared" si="5"/>
        <v>1492.7919999999999</v>
      </c>
      <c r="I25" s="44">
        <f t="shared" si="5"/>
        <v>2488.8000000000002</v>
      </c>
      <c r="J25" s="44">
        <f t="shared" si="5"/>
        <v>5515.3149999999996</v>
      </c>
      <c r="K25" s="44">
        <f t="shared" si="5"/>
        <v>334.28</v>
      </c>
      <c r="L25" s="44">
        <f t="shared" si="5"/>
        <v>505.08</v>
      </c>
      <c r="M25" s="44">
        <f t="shared" si="5"/>
        <v>2115.2999999999997</v>
      </c>
      <c r="N25" s="44">
        <f t="shared" si="5"/>
        <v>60.39</v>
      </c>
      <c r="O25" s="44">
        <f t="shared" si="5"/>
        <v>1009.1999999999999</v>
      </c>
      <c r="P25" s="44">
        <f t="shared" si="5"/>
        <v>912.92</v>
      </c>
      <c r="Q25" s="44">
        <f t="shared" si="5"/>
        <v>172.02</v>
      </c>
      <c r="R25" s="44">
        <f t="shared" si="5"/>
        <v>1443.2599999999998</v>
      </c>
      <c r="S25" s="44">
        <f t="shared" si="5"/>
        <v>2246.02</v>
      </c>
      <c r="T25" s="44">
        <f t="shared" si="5"/>
        <v>46.664999999999999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23714.327999999998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4" t="s">
        <v>12</v>
      </c>
      <c r="B28" s="64"/>
      <c r="C28" s="50"/>
      <c r="H28" s="64" t="s">
        <v>13</v>
      </c>
      <c r="I28" s="64"/>
      <c r="J28" s="64"/>
      <c r="K28" s="64"/>
      <c r="P28" s="64" t="s">
        <v>14</v>
      </c>
      <c r="Q28" s="64"/>
      <c r="R28" s="64"/>
      <c r="S28" s="64"/>
    </row>
    <row r="29" spans="1:25" x14ac:dyDescent="0.15">
      <c r="A29" s="61"/>
      <c r="B29" s="61"/>
      <c r="C29" s="50"/>
      <c r="H29" s="61"/>
      <c r="I29" s="61"/>
      <c r="J29" s="61"/>
      <c r="K29" s="61"/>
      <c r="P29" s="61"/>
      <c r="Q29" s="61"/>
      <c r="R29" s="61"/>
      <c r="S29" s="61"/>
    </row>
    <row r="30" spans="1:25" x14ac:dyDescent="0.15">
      <c r="A30" s="61"/>
      <c r="B30" s="61"/>
      <c r="C30" s="50"/>
      <c r="H30" s="61"/>
      <c r="I30" s="61"/>
      <c r="J30" s="61"/>
      <c r="K30" s="61"/>
      <c r="P30" s="61"/>
      <c r="Q30" s="61"/>
      <c r="R30" s="61"/>
      <c r="S30" s="61"/>
    </row>
    <row r="31" spans="1:25" x14ac:dyDescent="0.15">
      <c r="A31" s="61"/>
      <c r="B31" s="61"/>
      <c r="C31" s="50"/>
      <c r="H31" s="61"/>
      <c r="I31" s="61"/>
      <c r="J31" s="61"/>
      <c r="K31" s="61"/>
      <c r="P31" s="61"/>
      <c r="Q31" s="61"/>
      <c r="R31" s="61"/>
      <c r="S31" s="61"/>
    </row>
    <row r="32" spans="1:25" x14ac:dyDescent="0.15">
      <c r="A32" s="61"/>
      <c r="B32" s="61"/>
      <c r="C32" s="50"/>
      <c r="H32" s="61"/>
      <c r="I32" s="61"/>
      <c r="J32" s="61"/>
      <c r="K32" s="61"/>
      <c r="P32" s="61"/>
      <c r="Q32" s="61"/>
      <c r="R32" s="61"/>
      <c r="S32" s="61"/>
    </row>
    <row r="33" spans="1:25" x14ac:dyDescent="0.15">
      <c r="A33" s="61"/>
      <c r="B33" s="61"/>
      <c r="C33" s="50"/>
      <c r="H33" s="61"/>
      <c r="I33" s="61"/>
      <c r="J33" s="61"/>
      <c r="K33" s="61"/>
      <c r="P33" s="61"/>
      <c r="Q33" s="61"/>
      <c r="R33" s="61"/>
      <c r="S33" s="61"/>
    </row>
    <row r="34" spans="1:25" x14ac:dyDescent="0.15">
      <c r="A34" s="61"/>
      <c r="B34" s="61"/>
      <c r="C34" s="50"/>
      <c r="H34" s="61"/>
      <c r="I34" s="61"/>
      <c r="J34" s="61"/>
      <c r="K34" s="61"/>
      <c r="P34" s="61"/>
      <c r="Q34" s="61"/>
      <c r="R34" s="61"/>
      <c r="S34" s="61"/>
    </row>
    <row r="35" spans="1:25" x14ac:dyDescent="0.15">
      <c r="A35" s="61"/>
      <c r="B35" s="61"/>
      <c r="C35" s="50"/>
      <c r="H35" s="61"/>
      <c r="I35" s="61"/>
      <c r="J35" s="61"/>
      <c r="K35" s="61"/>
      <c r="P35" s="61"/>
      <c r="Q35" s="61"/>
      <c r="R35" s="61"/>
      <c r="S35" s="61"/>
    </row>
    <row r="36" spans="1:25" x14ac:dyDescent="0.15">
      <c r="A36" s="61"/>
      <c r="B36" s="61"/>
      <c r="C36" s="50"/>
      <c r="H36" s="61"/>
      <c r="I36" s="61"/>
      <c r="J36" s="61"/>
      <c r="K36" s="61"/>
      <c r="P36" s="61"/>
      <c r="Q36" s="61"/>
      <c r="R36" s="61"/>
      <c r="S36" s="61"/>
    </row>
    <row r="37" spans="1:25" x14ac:dyDescent="0.15">
      <c r="A37" s="61"/>
      <c r="B37" s="61"/>
      <c r="C37" s="50"/>
      <c r="H37" s="61"/>
      <c r="I37" s="61"/>
      <c r="J37" s="61"/>
      <c r="K37" s="61"/>
      <c r="P37" s="61"/>
      <c r="Q37" s="61"/>
      <c r="R37" s="61"/>
      <c r="S37" s="61"/>
    </row>
    <row r="38" spans="1:25" x14ac:dyDescent="0.15">
      <c r="A38" s="61"/>
      <c r="B38" s="61"/>
      <c r="C38" s="50"/>
      <c r="H38" s="61"/>
      <c r="I38" s="61"/>
      <c r="J38" s="61"/>
      <c r="K38" s="61"/>
      <c r="P38" s="61"/>
      <c r="Q38" s="61"/>
      <c r="R38" s="61"/>
      <c r="S38" s="61"/>
    </row>
    <row r="39" spans="1:25" x14ac:dyDescent="0.15">
      <c r="A39" s="61"/>
      <c r="B39" s="61"/>
      <c r="C39" s="50"/>
      <c r="H39" s="61"/>
      <c r="I39" s="61"/>
      <c r="J39" s="61"/>
      <c r="K39" s="61"/>
      <c r="P39" s="61"/>
      <c r="Q39" s="61"/>
      <c r="R39" s="61"/>
      <c r="S39" s="61"/>
    </row>
    <row r="40" spans="1:25" x14ac:dyDescent="0.15">
      <c r="A40" s="61"/>
      <c r="B40" s="61"/>
      <c r="C40" s="50"/>
      <c r="H40" s="61"/>
      <c r="I40" s="61"/>
      <c r="J40" s="61"/>
      <c r="K40" s="61"/>
      <c r="P40" s="61"/>
      <c r="Q40" s="61"/>
      <c r="R40" s="61"/>
      <c r="S40" s="61"/>
    </row>
    <row r="41" spans="1:25" x14ac:dyDescent="0.15">
      <c r="A41" s="61"/>
      <c r="B41" s="61"/>
      <c r="C41" s="50"/>
      <c r="H41" s="61"/>
      <c r="I41" s="61"/>
      <c r="J41" s="61"/>
      <c r="K41" s="61"/>
      <c r="P41" s="61"/>
      <c r="Q41" s="61"/>
      <c r="R41" s="61"/>
      <c r="S41" s="61"/>
    </row>
    <row r="42" spans="1:25" x14ac:dyDescent="0.15">
      <c r="A42" s="61"/>
      <c r="B42" s="61"/>
      <c r="C42" s="50"/>
      <c r="H42" s="61"/>
      <c r="I42" s="61"/>
      <c r="J42" s="61"/>
      <c r="K42" s="61"/>
      <c r="P42" s="61"/>
      <c r="Q42" s="61"/>
      <c r="R42" s="61"/>
      <c r="S42" s="61"/>
    </row>
    <row r="45" spans="1:25" x14ac:dyDescent="0.15">
      <c r="B45" s="81" t="s">
        <v>0</v>
      </c>
      <c r="C45" s="81"/>
      <c r="D45" s="81"/>
      <c r="E45" s="81"/>
      <c r="F45" s="81"/>
      <c r="G45" s="81"/>
      <c r="H45" s="81"/>
      <c r="I45" s="81"/>
      <c r="J45" s="81"/>
      <c r="L45" s="10"/>
      <c r="M45" s="82" t="s">
        <v>1</v>
      </c>
      <c r="N45" s="82"/>
      <c r="O45" s="82"/>
      <c r="P45" s="82"/>
      <c r="Q45" s="82"/>
      <c r="R45" s="82" t="s">
        <v>15</v>
      </c>
      <c r="S45" s="82"/>
      <c r="T45" s="82"/>
      <c r="U45" s="82"/>
      <c r="V45" s="82"/>
    </row>
    <row r="46" spans="1:25" x14ac:dyDescent="0.15">
      <c r="B46" s="11" t="s">
        <v>3</v>
      </c>
      <c r="C46" s="12">
        <v>73</v>
      </c>
      <c r="D46" s="12">
        <v>73</v>
      </c>
      <c r="E46" s="13"/>
      <c r="F46" s="13"/>
      <c r="G46" s="13"/>
      <c r="H46" s="13"/>
      <c r="I46" s="13"/>
      <c r="J46" s="13"/>
      <c r="P46" s="65">
        <v>42844</v>
      </c>
      <c r="Q46" s="65"/>
      <c r="R46" s="65"/>
      <c r="S46" s="65"/>
      <c r="T46" s="13"/>
      <c r="U46" s="13"/>
      <c r="V46" s="13"/>
    </row>
    <row r="47" spans="1:25" x14ac:dyDescent="0.15">
      <c r="A47" s="66"/>
      <c r="B47" s="67"/>
      <c r="C47" s="70" t="s">
        <v>4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14"/>
      <c r="X47" s="14"/>
      <c r="Y47" s="15"/>
    </row>
    <row r="48" spans="1:25" ht="67.5" thickBot="1" x14ac:dyDescent="0.2">
      <c r="A48" s="68"/>
      <c r="B48" s="69"/>
      <c r="C48" s="16" t="s">
        <v>42</v>
      </c>
      <c r="D48" s="18" t="s">
        <v>27</v>
      </c>
      <c r="E48" s="18" t="s">
        <v>29</v>
      </c>
      <c r="F48" s="18" t="s">
        <v>65</v>
      </c>
      <c r="G48" s="18" t="s">
        <v>88</v>
      </c>
      <c r="H48" s="18" t="s">
        <v>33</v>
      </c>
      <c r="I48" s="18" t="s">
        <v>64</v>
      </c>
      <c r="J48" s="18" t="s">
        <v>47</v>
      </c>
      <c r="K48" s="18" t="s">
        <v>32</v>
      </c>
      <c r="L48" s="18" t="s">
        <v>59</v>
      </c>
      <c r="M48" s="18" t="s">
        <v>39</v>
      </c>
      <c r="N48" s="18" t="s">
        <v>65</v>
      </c>
      <c r="O48" s="18" t="s">
        <v>40</v>
      </c>
      <c r="P48" s="18"/>
      <c r="Q48" s="18"/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73" t="s">
        <v>5</v>
      </c>
      <c r="B49" s="21" t="s">
        <v>96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>
        <v>60</v>
      </c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74"/>
      <c r="B50" s="24" t="s">
        <v>88</v>
      </c>
      <c r="C50" s="25"/>
      <c r="D50" s="25"/>
      <c r="E50" s="25"/>
      <c r="F50" s="25"/>
      <c r="G50" s="25">
        <v>30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74"/>
      <c r="B51" s="24" t="s">
        <v>129</v>
      </c>
      <c r="C51" s="25">
        <v>70</v>
      </c>
      <c r="D51" s="25"/>
      <c r="E51" s="25">
        <v>10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75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73" t="s">
        <v>6</v>
      </c>
      <c r="B53" s="21" t="s">
        <v>45</v>
      </c>
      <c r="C53" s="22"/>
      <c r="D53" s="22">
        <v>7</v>
      </c>
      <c r="E53" s="22"/>
      <c r="F53" s="22">
        <v>5</v>
      </c>
      <c r="G53" s="22"/>
      <c r="H53" s="22">
        <v>25</v>
      </c>
      <c r="I53" s="22">
        <v>15</v>
      </c>
      <c r="J53" s="22">
        <v>30</v>
      </c>
      <c r="K53" s="22">
        <v>25</v>
      </c>
      <c r="L53" s="22">
        <v>20</v>
      </c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74"/>
      <c r="B54" s="24" t="s">
        <v>130</v>
      </c>
      <c r="C54" s="25"/>
      <c r="D54" s="25">
        <v>15</v>
      </c>
      <c r="E54" s="25"/>
      <c r="F54" s="25"/>
      <c r="G54" s="25"/>
      <c r="H54" s="25"/>
      <c r="I54" s="25"/>
      <c r="J54" s="25"/>
      <c r="K54" s="25">
        <v>10</v>
      </c>
      <c r="L54" s="25"/>
      <c r="M54" s="25"/>
      <c r="N54" s="25">
        <v>50</v>
      </c>
      <c r="O54" s="25">
        <v>3</v>
      </c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74"/>
      <c r="B55" s="24" t="s">
        <v>29</v>
      </c>
      <c r="C55" s="25"/>
      <c r="D55" s="25"/>
      <c r="E55" s="25">
        <v>20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75"/>
      <c r="B56" s="27" t="s">
        <v>46</v>
      </c>
      <c r="C56" s="28">
        <v>60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73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74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74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76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73</v>
      </c>
      <c r="B61" s="2" t="s">
        <v>16</v>
      </c>
      <c r="C61" s="31">
        <f>SUM(C49:C52)</f>
        <v>70</v>
      </c>
      <c r="D61" s="31">
        <f t="shared" ref="D61:X61" si="6">SUM(D49:D52)</f>
        <v>0</v>
      </c>
      <c r="E61" s="31">
        <f t="shared" si="6"/>
        <v>10</v>
      </c>
      <c r="F61" s="31">
        <f t="shared" si="6"/>
        <v>0</v>
      </c>
      <c r="G61" s="31">
        <f t="shared" si="6"/>
        <v>30</v>
      </c>
      <c r="H61" s="31">
        <f t="shared" si="6"/>
        <v>0</v>
      </c>
      <c r="I61" s="31">
        <f t="shared" si="6"/>
        <v>0</v>
      </c>
      <c r="J61" s="31">
        <f t="shared" si="6"/>
        <v>0</v>
      </c>
      <c r="K61" s="31">
        <f t="shared" si="6"/>
        <v>0</v>
      </c>
      <c r="L61" s="31">
        <f t="shared" si="6"/>
        <v>0</v>
      </c>
      <c r="M61" s="31">
        <f t="shared" si="6"/>
        <v>60</v>
      </c>
      <c r="N61" s="31">
        <f t="shared" si="6"/>
        <v>0</v>
      </c>
      <c r="O61" s="31">
        <f t="shared" si="6"/>
        <v>0</v>
      </c>
      <c r="P61" s="31">
        <f t="shared" si="6"/>
        <v>0</v>
      </c>
      <c r="Q61" s="31">
        <f t="shared" si="6"/>
        <v>0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5.1100000000000003</v>
      </c>
      <c r="D62" s="33">
        <f>+(A61*D61)/1000</f>
        <v>0</v>
      </c>
      <c r="E62" s="33">
        <f>+(A61*E61)/1000</f>
        <v>0.73</v>
      </c>
      <c r="F62" s="33">
        <f>+(A61*F61)/1000</f>
        <v>0</v>
      </c>
      <c r="G62" s="33">
        <f>+(A61*G61)/1000</f>
        <v>2.19</v>
      </c>
      <c r="H62" s="33">
        <f>+(A61*H61)/1000</f>
        <v>0</v>
      </c>
      <c r="I62" s="33">
        <f>+(A61*I61)/1000</f>
        <v>0</v>
      </c>
      <c r="J62" s="33">
        <f>+(A61*J61)/1000</f>
        <v>0</v>
      </c>
      <c r="K62" s="33">
        <f>+(A61*K61)/1000</f>
        <v>0</v>
      </c>
      <c r="L62" s="33">
        <f>+(A61*L61)/1000</f>
        <v>0</v>
      </c>
      <c r="M62" s="33">
        <f>+(A61*M61)/1000</f>
        <v>4.38</v>
      </c>
      <c r="N62" s="33">
        <f>+(A61*N61)/1000</f>
        <v>0</v>
      </c>
      <c r="O62" s="33">
        <f>+(A61*O61)/1000</f>
        <v>0</v>
      </c>
      <c r="P62" s="33">
        <f>+(A61*P61)/1000</f>
        <v>0</v>
      </c>
      <c r="Q62" s="33">
        <f>+(A61*Q61)/1000</f>
        <v>0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73</v>
      </c>
      <c r="B63" s="4" t="s">
        <v>18</v>
      </c>
      <c r="C63" s="34">
        <f>SUM(C53:C56)</f>
        <v>60</v>
      </c>
      <c r="D63" s="34">
        <f t="shared" ref="D63:X63" si="7">SUM(D53:D56)</f>
        <v>22</v>
      </c>
      <c r="E63" s="34">
        <f t="shared" si="7"/>
        <v>20</v>
      </c>
      <c r="F63" s="34">
        <f t="shared" si="7"/>
        <v>5</v>
      </c>
      <c r="G63" s="34">
        <f t="shared" si="7"/>
        <v>0</v>
      </c>
      <c r="H63" s="34">
        <f t="shared" si="7"/>
        <v>25</v>
      </c>
      <c r="I63" s="34">
        <f t="shared" si="7"/>
        <v>15</v>
      </c>
      <c r="J63" s="34">
        <f t="shared" si="7"/>
        <v>30</v>
      </c>
      <c r="K63" s="34">
        <f t="shared" si="7"/>
        <v>35</v>
      </c>
      <c r="L63" s="34">
        <f t="shared" si="7"/>
        <v>20</v>
      </c>
      <c r="M63" s="34">
        <f t="shared" si="7"/>
        <v>0</v>
      </c>
      <c r="N63" s="34">
        <f t="shared" si="7"/>
        <v>50</v>
      </c>
      <c r="O63" s="34">
        <f t="shared" si="7"/>
        <v>3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4.38</v>
      </c>
      <c r="D64" s="36">
        <f>+(A63*D63)/1000</f>
        <v>1.6060000000000001</v>
      </c>
      <c r="E64" s="36">
        <f>+(A63*E63)/1000</f>
        <v>1.46</v>
      </c>
      <c r="F64" s="36">
        <f>+(A63*F63)/1000</f>
        <v>0.36499999999999999</v>
      </c>
      <c r="G64" s="36">
        <f>+(A63*G63)/1000</f>
        <v>0</v>
      </c>
      <c r="H64" s="36">
        <f>+(A63*H63)/1000</f>
        <v>1.825</v>
      </c>
      <c r="I64" s="36">
        <f>+(A63*I63)/1000</f>
        <v>1.095</v>
      </c>
      <c r="J64" s="36">
        <f>+(A63*J63)/1000</f>
        <v>2.19</v>
      </c>
      <c r="K64" s="36">
        <f>+(A63*K63)/1000</f>
        <v>2.5550000000000002</v>
      </c>
      <c r="L64" s="36">
        <f>+(A63*L63)/1000</f>
        <v>1.46</v>
      </c>
      <c r="M64" s="36">
        <f>+(A63*M63)/1000</f>
        <v>0</v>
      </c>
      <c r="N64" s="36">
        <f>+(A63*N63)/1000</f>
        <v>3.65</v>
      </c>
      <c r="O64" s="36">
        <f>+(A63*O63)/1000</f>
        <v>0.219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77" t="s">
        <v>8</v>
      </c>
      <c r="B65" s="78"/>
      <c r="C65" s="38">
        <f>+C64+C62</f>
        <v>9.49</v>
      </c>
      <c r="D65" s="38">
        <f t="shared" ref="D65:X65" si="8">+D64+D62</f>
        <v>1.6060000000000001</v>
      </c>
      <c r="E65" s="38">
        <f t="shared" si="8"/>
        <v>2.19</v>
      </c>
      <c r="F65" s="38">
        <f t="shared" si="8"/>
        <v>0.36499999999999999</v>
      </c>
      <c r="G65" s="38">
        <f t="shared" si="8"/>
        <v>2.19</v>
      </c>
      <c r="H65" s="38">
        <f t="shared" si="8"/>
        <v>1.825</v>
      </c>
      <c r="I65" s="38">
        <f t="shared" si="8"/>
        <v>1.095</v>
      </c>
      <c r="J65" s="38">
        <f t="shared" si="8"/>
        <v>2.19</v>
      </c>
      <c r="K65" s="38">
        <f t="shared" si="8"/>
        <v>2.5550000000000002</v>
      </c>
      <c r="L65" s="38">
        <f t="shared" si="8"/>
        <v>1.46</v>
      </c>
      <c r="M65" s="38">
        <f t="shared" si="8"/>
        <v>4.38</v>
      </c>
      <c r="N65" s="38">
        <f t="shared" si="8"/>
        <v>3.65</v>
      </c>
      <c r="O65" s="38">
        <f t="shared" si="8"/>
        <v>0.219</v>
      </c>
      <c r="P65" s="38">
        <f t="shared" si="8"/>
        <v>0</v>
      </c>
      <c r="Q65" s="38">
        <f t="shared" si="8"/>
        <v>0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70" t="s">
        <v>9</v>
      </c>
      <c r="B66" s="72"/>
      <c r="C66" s="40">
        <v>264</v>
      </c>
      <c r="D66" s="40">
        <v>578</v>
      </c>
      <c r="E66" s="40">
        <v>1748</v>
      </c>
      <c r="F66" s="40">
        <v>578</v>
      </c>
      <c r="G66" s="40">
        <v>1391</v>
      </c>
      <c r="H66" s="40">
        <v>132</v>
      </c>
      <c r="I66" s="40">
        <v>828</v>
      </c>
      <c r="J66" s="40">
        <v>132</v>
      </c>
      <c r="K66" s="40">
        <v>137</v>
      </c>
      <c r="L66" s="40">
        <v>494</v>
      </c>
      <c r="M66" s="40">
        <v>338</v>
      </c>
      <c r="N66" s="40">
        <v>347</v>
      </c>
      <c r="O66" s="40">
        <v>153</v>
      </c>
      <c r="P66" s="40"/>
      <c r="Q66" s="40"/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73</v>
      </c>
      <c r="B67" s="8" t="s">
        <v>10</v>
      </c>
      <c r="C67" s="42">
        <f>SUM(C62*C66)</f>
        <v>1349.0400000000002</v>
      </c>
      <c r="D67" s="42">
        <f>SUM(D62*D66)</f>
        <v>0</v>
      </c>
      <c r="E67" s="42">
        <f t="shared" ref="E67:X67" si="9">SUM(E62*E66)</f>
        <v>1276.04</v>
      </c>
      <c r="F67" s="42">
        <f t="shared" si="9"/>
        <v>0</v>
      </c>
      <c r="G67" s="42">
        <f t="shared" si="9"/>
        <v>3046.29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0</v>
      </c>
      <c r="M67" s="42">
        <f t="shared" si="9"/>
        <v>1480.44</v>
      </c>
      <c r="N67" s="42">
        <f t="shared" si="9"/>
        <v>0</v>
      </c>
      <c r="O67" s="42">
        <f t="shared" si="9"/>
        <v>0</v>
      </c>
      <c r="P67" s="42">
        <f t="shared" si="9"/>
        <v>0</v>
      </c>
      <c r="Q67" s="42">
        <f t="shared" si="9"/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7151.8099999999995</v>
      </c>
    </row>
    <row r="68" spans="1:25" x14ac:dyDescent="0.15">
      <c r="A68" s="7">
        <f>SUM(A63)</f>
        <v>73</v>
      </c>
      <c r="B68" s="8" t="s">
        <v>10</v>
      </c>
      <c r="C68" s="42">
        <f>SUM(C64*C66)</f>
        <v>1156.32</v>
      </c>
      <c r="D68" s="42">
        <f>SUM(D64*D66)</f>
        <v>928.26800000000003</v>
      </c>
      <c r="E68" s="42">
        <f t="shared" ref="E68:X68" si="10">SUM(E64*E66)</f>
        <v>2552.08</v>
      </c>
      <c r="F68" s="42">
        <f t="shared" si="10"/>
        <v>210.97</v>
      </c>
      <c r="G68" s="42">
        <f t="shared" si="10"/>
        <v>0</v>
      </c>
      <c r="H68" s="42">
        <f t="shared" si="10"/>
        <v>240.9</v>
      </c>
      <c r="I68" s="42">
        <f t="shared" si="10"/>
        <v>906.66</v>
      </c>
      <c r="J68" s="42">
        <f t="shared" si="10"/>
        <v>289.08</v>
      </c>
      <c r="K68" s="42">
        <f t="shared" si="10"/>
        <v>350.03500000000003</v>
      </c>
      <c r="L68" s="42">
        <f t="shared" si="10"/>
        <v>721.24</v>
      </c>
      <c r="M68" s="42">
        <f t="shared" si="10"/>
        <v>0</v>
      </c>
      <c r="N68" s="42">
        <f t="shared" si="10"/>
        <v>1266.55</v>
      </c>
      <c r="O68" s="42">
        <f t="shared" si="10"/>
        <v>33.506999999999998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8655.6099999999988</v>
      </c>
    </row>
    <row r="69" spans="1:25" x14ac:dyDescent="0.15">
      <c r="A69" s="79" t="s">
        <v>11</v>
      </c>
      <c r="B69" s="80"/>
      <c r="C69" s="44">
        <f>SUM(C67:C68)</f>
        <v>2505.36</v>
      </c>
      <c r="D69" s="44">
        <f t="shared" ref="D69:X69" si="11">+D65*D66</f>
        <v>928.26800000000003</v>
      </c>
      <c r="E69" s="44">
        <f t="shared" si="11"/>
        <v>3828.12</v>
      </c>
      <c r="F69" s="44">
        <f t="shared" si="11"/>
        <v>210.97</v>
      </c>
      <c r="G69" s="44">
        <f t="shared" si="11"/>
        <v>3046.29</v>
      </c>
      <c r="H69" s="44">
        <f t="shared" si="11"/>
        <v>240.9</v>
      </c>
      <c r="I69" s="44">
        <f t="shared" si="11"/>
        <v>906.66</v>
      </c>
      <c r="J69" s="44">
        <f t="shared" si="11"/>
        <v>289.08</v>
      </c>
      <c r="K69" s="44">
        <f t="shared" si="11"/>
        <v>350.03500000000003</v>
      </c>
      <c r="L69" s="44">
        <f t="shared" si="11"/>
        <v>721.24</v>
      </c>
      <c r="M69" s="44">
        <f t="shared" si="11"/>
        <v>1480.44</v>
      </c>
      <c r="N69" s="44">
        <f t="shared" si="11"/>
        <v>1266.55</v>
      </c>
      <c r="O69" s="44">
        <f t="shared" si="11"/>
        <v>33.506999999999998</v>
      </c>
      <c r="P69" s="44">
        <f t="shared" si="11"/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15807.419999999998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64" t="s">
        <v>12</v>
      </c>
      <c r="B72" s="64"/>
      <c r="C72" s="50"/>
      <c r="H72" s="64" t="s">
        <v>13</v>
      </c>
      <c r="I72" s="64"/>
      <c r="J72" s="64"/>
      <c r="K72" s="64"/>
      <c r="P72" s="64" t="s">
        <v>14</v>
      </c>
      <c r="Q72" s="64"/>
      <c r="R72" s="64"/>
      <c r="S72" s="64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5:J45"/>
    <mergeCell ref="M45:Q45"/>
    <mergeCell ref="R45:V45"/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A16" workbookViewId="0">
      <selection activeCell="I43" sqref="I43"/>
    </sheetView>
  </sheetViews>
  <sheetFormatPr defaultRowHeight="10.5" x14ac:dyDescent="0.15"/>
  <cols>
    <col min="1" max="1" width="3.140625" style="9" customWidth="1"/>
    <col min="2" max="2" width="18.42578125" style="9" customWidth="1"/>
    <col min="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1" t="s">
        <v>0</v>
      </c>
      <c r="C1" s="81"/>
      <c r="D1" s="81"/>
      <c r="E1" s="81"/>
      <c r="F1" s="81"/>
      <c r="G1" s="81"/>
      <c r="H1" s="81"/>
      <c r="I1" s="81"/>
      <c r="J1" s="81"/>
      <c r="L1" s="10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15">
      <c r="B2" s="11" t="s">
        <v>3</v>
      </c>
      <c r="C2" s="12">
        <v>61</v>
      </c>
      <c r="D2" s="12">
        <v>58</v>
      </c>
      <c r="E2" s="13"/>
      <c r="F2" s="13"/>
      <c r="G2" s="13"/>
      <c r="H2" s="13"/>
      <c r="I2" s="13"/>
      <c r="J2" s="13"/>
      <c r="P2" s="65">
        <v>42845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55.5" thickBot="1" x14ac:dyDescent="0.2">
      <c r="A4" s="68"/>
      <c r="B4" s="69"/>
      <c r="C4" s="16" t="s">
        <v>42</v>
      </c>
      <c r="D4" s="17" t="s">
        <v>27</v>
      </c>
      <c r="E4" s="18" t="s">
        <v>28</v>
      </c>
      <c r="F4" s="18" t="s">
        <v>29</v>
      </c>
      <c r="G4" s="18" t="s">
        <v>53</v>
      </c>
      <c r="H4" s="18" t="s">
        <v>30</v>
      </c>
      <c r="I4" s="19" t="s">
        <v>71</v>
      </c>
      <c r="J4" s="18" t="s">
        <v>35</v>
      </c>
      <c r="K4" s="18" t="s">
        <v>34</v>
      </c>
      <c r="L4" s="18" t="s">
        <v>36</v>
      </c>
      <c r="M4" s="18" t="s">
        <v>54</v>
      </c>
      <c r="N4" s="19" t="s">
        <v>48</v>
      </c>
      <c r="O4" s="18" t="s">
        <v>69</v>
      </c>
      <c r="P4" s="18" t="s">
        <v>38</v>
      </c>
      <c r="Q4" s="18" t="s">
        <v>40</v>
      </c>
      <c r="R4" s="18" t="s">
        <v>39</v>
      </c>
      <c r="S4" s="18" t="s">
        <v>86</v>
      </c>
      <c r="T4" s="18"/>
      <c r="U4" s="19"/>
      <c r="V4" s="20"/>
      <c r="W4" s="17"/>
      <c r="X4" s="17"/>
      <c r="Y4" s="15"/>
    </row>
    <row r="5" spans="1:25" ht="11.25" customHeight="1" x14ac:dyDescent="0.15">
      <c r="A5" s="73" t="s">
        <v>5</v>
      </c>
      <c r="B5" s="21" t="s">
        <v>55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103</v>
      </c>
      <c r="C6" s="25"/>
      <c r="D6" s="25"/>
      <c r="E6" s="25"/>
      <c r="F6" s="25"/>
      <c r="G6" s="25"/>
      <c r="H6" s="25">
        <v>5</v>
      </c>
      <c r="I6" s="25">
        <v>35</v>
      </c>
      <c r="J6" s="25"/>
      <c r="K6" s="25">
        <v>35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115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6</v>
      </c>
      <c r="B9" s="21" t="s">
        <v>135</v>
      </c>
      <c r="C9" s="22"/>
      <c r="D9" s="22"/>
      <c r="E9" s="22"/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56</v>
      </c>
      <c r="C10" s="25"/>
      <c r="D10" s="25"/>
      <c r="E10" s="25"/>
      <c r="F10" s="25"/>
      <c r="G10" s="25"/>
      <c r="H10" s="25"/>
      <c r="I10" s="25"/>
      <c r="J10" s="25"/>
      <c r="K10" s="25">
        <v>20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ht="21" x14ac:dyDescent="0.15">
      <c r="A11" s="74"/>
      <c r="B11" s="30" t="s">
        <v>134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>
        <v>50</v>
      </c>
      <c r="M11" s="25"/>
      <c r="N11" s="25">
        <v>30</v>
      </c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7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92</v>
      </c>
      <c r="C14" s="25"/>
      <c r="D14" s="25"/>
      <c r="E14" s="25">
        <v>5</v>
      </c>
      <c r="F14" s="25"/>
      <c r="G14" s="25"/>
      <c r="H14" s="25"/>
      <c r="I14" s="25"/>
      <c r="J14" s="25">
        <v>100</v>
      </c>
      <c r="K14" s="25">
        <v>10</v>
      </c>
      <c r="L14" s="25"/>
      <c r="M14" s="25">
        <v>15</v>
      </c>
      <c r="N14" s="25"/>
      <c r="O14" s="25"/>
      <c r="P14" s="25">
        <v>3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100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 t="s">
        <v>69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>
        <v>18</v>
      </c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61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0</v>
      </c>
      <c r="F17" s="31">
        <f t="shared" si="0"/>
        <v>7</v>
      </c>
      <c r="G17" s="31">
        <f t="shared" si="0"/>
        <v>0</v>
      </c>
      <c r="H17" s="31">
        <f t="shared" si="0"/>
        <v>25</v>
      </c>
      <c r="I17" s="31">
        <f t="shared" si="0"/>
        <v>35</v>
      </c>
      <c r="J17" s="31">
        <f t="shared" si="0"/>
        <v>40</v>
      </c>
      <c r="K17" s="31">
        <f t="shared" si="0"/>
        <v>55</v>
      </c>
      <c r="L17" s="31">
        <f t="shared" si="0"/>
        <v>50</v>
      </c>
      <c r="M17" s="31">
        <f t="shared" si="0"/>
        <v>0</v>
      </c>
      <c r="N17" s="31">
        <f t="shared" si="0"/>
        <v>30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4.88</v>
      </c>
      <c r="D18" s="33">
        <f>+(A17*D17)/1000</f>
        <v>0.91500000000000004</v>
      </c>
      <c r="E18" s="33">
        <f>+(A17*E17)/1000</f>
        <v>0</v>
      </c>
      <c r="F18" s="33">
        <f>+(A17*F17)/1000</f>
        <v>0.42699999999999999</v>
      </c>
      <c r="G18" s="33">
        <f>+(A17*G17)</f>
        <v>0</v>
      </c>
      <c r="H18" s="33">
        <f>+(A17*H17)/1000</f>
        <v>1.5249999999999999</v>
      </c>
      <c r="I18" s="33">
        <f>+(A17*I17)/1000</f>
        <v>2.1349999999999998</v>
      </c>
      <c r="J18" s="33">
        <f>+(A17*J17)/1000</f>
        <v>2.44</v>
      </c>
      <c r="K18" s="33">
        <f>+(A17*K17)/1000</f>
        <v>3.355</v>
      </c>
      <c r="L18" s="33">
        <f>+(A17*L17)/1000</f>
        <v>3.05</v>
      </c>
      <c r="M18" s="33">
        <f>+(A17*M17)/1000</f>
        <v>0</v>
      </c>
      <c r="N18" s="33">
        <f>+(A17*N17)/1000</f>
        <v>1.83</v>
      </c>
      <c r="O18" s="33">
        <f>+(A17*O17)/1000</f>
        <v>0</v>
      </c>
      <c r="P18" s="33">
        <f>+(A17*P17)/1000</f>
        <v>0</v>
      </c>
      <c r="Q18" s="33">
        <f>+(A17*Q17)/1000</f>
        <v>0.30499999999999999</v>
      </c>
      <c r="R18" s="33">
        <f>+(A17*R17)/1000</f>
        <v>4.2699999999999996</v>
      </c>
      <c r="S18" s="33">
        <f>+(A17*S17)/1000</f>
        <v>4.2699999999999996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58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5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100</v>
      </c>
      <c r="K19" s="34">
        <f t="shared" si="1"/>
        <v>10</v>
      </c>
      <c r="L19" s="34">
        <f t="shared" si="1"/>
        <v>0</v>
      </c>
      <c r="M19" s="34">
        <f t="shared" si="1"/>
        <v>15</v>
      </c>
      <c r="N19" s="34">
        <f>SUM(N13:N16)</f>
        <v>0</v>
      </c>
      <c r="O19" s="34">
        <f t="shared" si="1"/>
        <v>18</v>
      </c>
      <c r="P19" s="34">
        <f t="shared" si="1"/>
        <v>3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2.3199999999999998</v>
      </c>
      <c r="D20" s="36">
        <f>+(A19*D19)/1000</f>
        <v>0</v>
      </c>
      <c r="E20" s="36">
        <f>+(A19*E19)/1000</f>
        <v>0.28999999999999998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5.8</v>
      </c>
      <c r="K20" s="36">
        <f>+(A19*K19)/1000</f>
        <v>0.57999999999999996</v>
      </c>
      <c r="L20" s="36">
        <f>+(A19*L19)/1000</f>
        <v>0</v>
      </c>
      <c r="M20" s="36">
        <f>+(A19*M19)/1000</f>
        <v>0.87</v>
      </c>
      <c r="N20" s="36">
        <f>+(A19*N19)/1000</f>
        <v>0</v>
      </c>
      <c r="O20" s="36">
        <f>+(A19*O19)/1000</f>
        <v>1.044</v>
      </c>
      <c r="P20" s="36">
        <f>+(A19*P19)/1000</f>
        <v>0.17399999999999999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8</v>
      </c>
      <c r="B21" s="78"/>
      <c r="C21" s="38">
        <f>+C20+C18</f>
        <v>7.1999999999999993</v>
      </c>
      <c r="D21" s="38">
        <f t="shared" ref="D21:X21" si="2">+D20+D18</f>
        <v>0.91500000000000004</v>
      </c>
      <c r="E21" s="38">
        <f t="shared" si="2"/>
        <v>0.28999999999999998</v>
      </c>
      <c r="F21" s="38">
        <f t="shared" si="2"/>
        <v>0.42699999999999999</v>
      </c>
      <c r="G21" s="38">
        <f t="shared" si="2"/>
        <v>0</v>
      </c>
      <c r="H21" s="38">
        <f t="shared" si="2"/>
        <v>1.5249999999999999</v>
      </c>
      <c r="I21" s="38">
        <f t="shared" si="2"/>
        <v>2.1349999999999998</v>
      </c>
      <c r="J21" s="38">
        <f t="shared" si="2"/>
        <v>8.24</v>
      </c>
      <c r="K21" s="38">
        <f t="shared" si="2"/>
        <v>3.9350000000000001</v>
      </c>
      <c r="L21" s="38">
        <f t="shared" si="2"/>
        <v>3.05</v>
      </c>
      <c r="M21" s="38">
        <f t="shared" si="2"/>
        <v>0.87</v>
      </c>
      <c r="N21" s="38">
        <f t="shared" si="2"/>
        <v>1.83</v>
      </c>
      <c r="O21" s="38">
        <f t="shared" si="2"/>
        <v>1.044</v>
      </c>
      <c r="P21" s="38">
        <f t="shared" si="2"/>
        <v>0.17399999999999999</v>
      </c>
      <c r="Q21" s="38">
        <f t="shared" si="2"/>
        <v>0.30499999999999999</v>
      </c>
      <c r="R21" s="38">
        <f t="shared" si="2"/>
        <v>4.2699999999999996</v>
      </c>
      <c r="S21" s="38">
        <f t="shared" si="2"/>
        <v>4.2699999999999996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9</v>
      </c>
      <c r="B22" s="72"/>
      <c r="C22" s="40">
        <v>264</v>
      </c>
      <c r="D22" s="40">
        <v>578</v>
      </c>
      <c r="E22" s="40">
        <v>2352</v>
      </c>
      <c r="F22" s="40">
        <v>1748</v>
      </c>
      <c r="G22" s="40">
        <v>53</v>
      </c>
      <c r="H22" s="40">
        <v>400</v>
      </c>
      <c r="I22" s="40">
        <v>1310</v>
      </c>
      <c r="J22" s="40">
        <v>348</v>
      </c>
      <c r="K22" s="40">
        <v>787</v>
      </c>
      <c r="L22" s="40">
        <v>268</v>
      </c>
      <c r="M22" s="40">
        <v>203</v>
      </c>
      <c r="N22" s="40">
        <v>2373</v>
      </c>
      <c r="O22" s="40">
        <v>2000</v>
      </c>
      <c r="P22" s="40">
        <v>209</v>
      </c>
      <c r="Q22" s="40">
        <v>153</v>
      </c>
      <c r="R22" s="40">
        <v>325</v>
      </c>
      <c r="S22" s="40">
        <v>762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61</v>
      </c>
      <c r="B23" s="8" t="s">
        <v>10</v>
      </c>
      <c r="C23" s="42">
        <f>SUM(C18*C22)</f>
        <v>1288.32</v>
      </c>
      <c r="D23" s="42">
        <f>SUM(D18*D22)</f>
        <v>528.87</v>
      </c>
      <c r="E23" s="42">
        <f t="shared" ref="E23:X23" si="3">SUM(E18*E22)</f>
        <v>0</v>
      </c>
      <c r="F23" s="42">
        <f t="shared" si="3"/>
        <v>746.39599999999996</v>
      </c>
      <c r="G23" s="42">
        <f t="shared" si="3"/>
        <v>0</v>
      </c>
      <c r="H23" s="42">
        <f t="shared" si="3"/>
        <v>610</v>
      </c>
      <c r="I23" s="42">
        <f t="shared" si="3"/>
        <v>2796.85</v>
      </c>
      <c r="J23" s="42">
        <f t="shared" si="3"/>
        <v>849.12</v>
      </c>
      <c r="K23" s="42">
        <f t="shared" si="3"/>
        <v>2640.3849999999998</v>
      </c>
      <c r="L23" s="42">
        <f t="shared" si="3"/>
        <v>817.4</v>
      </c>
      <c r="M23" s="42">
        <f t="shared" si="3"/>
        <v>0</v>
      </c>
      <c r="N23" s="42">
        <f t="shared" si="3"/>
        <v>4342.59</v>
      </c>
      <c r="O23" s="42">
        <f t="shared" si="3"/>
        <v>0</v>
      </c>
      <c r="P23" s="42">
        <f t="shared" si="3"/>
        <v>0</v>
      </c>
      <c r="Q23" s="42">
        <f t="shared" si="3"/>
        <v>46.664999999999999</v>
      </c>
      <c r="R23" s="42">
        <f t="shared" si="3"/>
        <v>1387.7499999999998</v>
      </c>
      <c r="S23" s="42">
        <f t="shared" si="3"/>
        <v>3253.74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19308.085999999999</v>
      </c>
    </row>
    <row r="24" spans="1:25" x14ac:dyDescent="0.15">
      <c r="A24" s="7">
        <f>SUM(A19)</f>
        <v>58</v>
      </c>
      <c r="B24" s="8" t="s">
        <v>10</v>
      </c>
      <c r="C24" s="42">
        <f>SUM(C20*C22)</f>
        <v>612.4799999999999</v>
      </c>
      <c r="D24" s="42">
        <f>SUM(D20*D22)</f>
        <v>0</v>
      </c>
      <c r="E24" s="42">
        <f t="shared" ref="E24:X24" si="4">SUM(E20*E22)</f>
        <v>682.07999999999993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2018.3999999999999</v>
      </c>
      <c r="K24" s="42">
        <f t="shared" si="4"/>
        <v>456.46</v>
      </c>
      <c r="L24" s="42">
        <f t="shared" si="4"/>
        <v>0</v>
      </c>
      <c r="M24" s="42">
        <f t="shared" si="4"/>
        <v>176.60999999999999</v>
      </c>
      <c r="N24" s="42">
        <f t="shared" si="4"/>
        <v>0</v>
      </c>
      <c r="O24" s="42">
        <f t="shared" si="4"/>
        <v>2088</v>
      </c>
      <c r="P24" s="42">
        <f t="shared" si="4"/>
        <v>36.366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6070.3960000000006</v>
      </c>
    </row>
    <row r="25" spans="1:25" x14ac:dyDescent="0.15">
      <c r="A25" s="79" t="s">
        <v>11</v>
      </c>
      <c r="B25" s="80"/>
      <c r="C25" s="44">
        <f>SUM(C23:C24)</f>
        <v>1900.7999999999997</v>
      </c>
      <c r="D25" s="44">
        <f t="shared" ref="D25:X25" si="5">+D21*D22</f>
        <v>528.87</v>
      </c>
      <c r="E25" s="44">
        <f t="shared" si="5"/>
        <v>682.07999999999993</v>
      </c>
      <c r="F25" s="44">
        <f t="shared" si="5"/>
        <v>746.39599999999996</v>
      </c>
      <c r="G25" s="44">
        <f t="shared" si="5"/>
        <v>0</v>
      </c>
      <c r="H25" s="44">
        <f t="shared" si="5"/>
        <v>610</v>
      </c>
      <c r="I25" s="44">
        <f t="shared" si="5"/>
        <v>2796.85</v>
      </c>
      <c r="J25" s="44">
        <f t="shared" si="5"/>
        <v>2867.52</v>
      </c>
      <c r="K25" s="44">
        <f t="shared" si="5"/>
        <v>3096.8450000000003</v>
      </c>
      <c r="L25" s="44">
        <f t="shared" si="5"/>
        <v>817.4</v>
      </c>
      <c r="M25" s="44">
        <f t="shared" si="5"/>
        <v>176.60999999999999</v>
      </c>
      <c r="N25" s="44">
        <f t="shared" si="5"/>
        <v>4342.59</v>
      </c>
      <c r="O25" s="44">
        <f t="shared" si="5"/>
        <v>2088</v>
      </c>
      <c r="P25" s="44">
        <f t="shared" si="5"/>
        <v>36.366</v>
      </c>
      <c r="Q25" s="44">
        <f t="shared" si="5"/>
        <v>46.664999999999999</v>
      </c>
      <c r="R25" s="44">
        <f t="shared" si="5"/>
        <v>1387.7499999999998</v>
      </c>
      <c r="S25" s="44">
        <f t="shared" si="5"/>
        <v>3253.74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25378.482000000004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4" t="s">
        <v>12</v>
      </c>
      <c r="B28" s="64"/>
      <c r="C28" s="50"/>
      <c r="H28" s="64" t="s">
        <v>13</v>
      </c>
      <c r="I28" s="64"/>
      <c r="J28" s="64"/>
      <c r="K28" s="64"/>
      <c r="P28" s="64" t="s">
        <v>14</v>
      </c>
      <c r="Q28" s="64"/>
      <c r="R28" s="64"/>
      <c r="S28" s="64"/>
    </row>
    <row r="29" spans="1:25" x14ac:dyDescent="0.15">
      <c r="A29" s="62"/>
      <c r="B29" s="62"/>
      <c r="C29" s="50"/>
      <c r="H29" s="62"/>
      <c r="I29" s="62"/>
      <c r="J29" s="62"/>
      <c r="K29" s="62"/>
      <c r="P29" s="62"/>
      <c r="Q29" s="62"/>
      <c r="R29" s="62"/>
      <c r="S29" s="62"/>
    </row>
    <row r="30" spans="1:25" x14ac:dyDescent="0.15">
      <c r="A30" s="62"/>
      <c r="B30" s="62"/>
      <c r="C30" s="50"/>
      <c r="H30" s="62"/>
      <c r="I30" s="62"/>
      <c r="J30" s="62"/>
      <c r="K30" s="62"/>
      <c r="P30" s="62"/>
      <c r="Q30" s="62"/>
      <c r="R30" s="62"/>
      <c r="S30" s="62"/>
    </row>
    <row r="31" spans="1:25" x14ac:dyDescent="0.15">
      <c r="A31" s="62"/>
      <c r="B31" s="62"/>
      <c r="C31" s="50"/>
      <c r="H31" s="62"/>
      <c r="I31" s="62"/>
      <c r="J31" s="62"/>
      <c r="K31" s="62"/>
      <c r="P31" s="62"/>
      <c r="Q31" s="62"/>
      <c r="R31" s="62"/>
      <c r="S31" s="62"/>
    </row>
    <row r="32" spans="1:25" x14ac:dyDescent="0.15">
      <c r="A32" s="62"/>
      <c r="B32" s="62"/>
      <c r="C32" s="50"/>
      <c r="H32" s="62"/>
      <c r="I32" s="62"/>
      <c r="J32" s="62"/>
      <c r="K32" s="62"/>
      <c r="P32" s="62"/>
      <c r="Q32" s="62"/>
      <c r="R32" s="62"/>
      <c r="S32" s="62"/>
    </row>
    <row r="33" spans="1:25" x14ac:dyDescent="0.15">
      <c r="A33" s="62"/>
      <c r="B33" s="62"/>
      <c r="C33" s="50"/>
      <c r="H33" s="62"/>
      <c r="I33" s="62"/>
      <c r="J33" s="62"/>
      <c r="K33" s="62"/>
      <c r="P33" s="62"/>
      <c r="Q33" s="62"/>
      <c r="R33" s="62"/>
      <c r="S33" s="62"/>
    </row>
    <row r="34" spans="1:25" x14ac:dyDescent="0.15">
      <c r="A34" s="62"/>
      <c r="B34" s="62"/>
      <c r="C34" s="50"/>
      <c r="H34" s="62"/>
      <c r="I34" s="62"/>
      <c r="J34" s="62"/>
      <c r="K34" s="62"/>
      <c r="P34" s="62"/>
      <c r="Q34" s="62"/>
      <c r="R34" s="62"/>
      <c r="S34" s="62"/>
    </row>
    <row r="35" spans="1:25" x14ac:dyDescent="0.15">
      <c r="A35" s="62"/>
      <c r="B35" s="62"/>
      <c r="C35" s="50"/>
      <c r="H35" s="62"/>
      <c r="I35" s="62"/>
      <c r="J35" s="62"/>
      <c r="K35" s="62"/>
      <c r="P35" s="62"/>
      <c r="Q35" s="62"/>
      <c r="R35" s="62"/>
      <c r="S35" s="62"/>
    </row>
    <row r="36" spans="1:25" x14ac:dyDescent="0.15">
      <c r="A36" s="62"/>
      <c r="B36" s="62"/>
      <c r="C36" s="50"/>
      <c r="H36" s="62"/>
      <c r="I36" s="62"/>
      <c r="J36" s="62"/>
      <c r="K36" s="62"/>
      <c r="P36" s="62"/>
      <c r="Q36" s="62"/>
      <c r="R36" s="62"/>
      <c r="S36" s="62"/>
    </row>
    <row r="37" spans="1:25" x14ac:dyDescent="0.15">
      <c r="A37" s="62"/>
      <c r="B37" s="62"/>
      <c r="C37" s="50"/>
      <c r="H37" s="62"/>
      <c r="I37" s="62"/>
      <c r="J37" s="62"/>
      <c r="K37" s="62"/>
      <c r="P37" s="62"/>
      <c r="Q37" s="62"/>
      <c r="R37" s="62"/>
      <c r="S37" s="62"/>
    </row>
    <row r="38" spans="1:25" x14ac:dyDescent="0.15">
      <c r="A38" s="62"/>
      <c r="B38" s="62"/>
      <c r="C38" s="50"/>
      <c r="H38" s="62"/>
      <c r="I38" s="62"/>
      <c r="J38" s="62"/>
      <c r="K38" s="62"/>
      <c r="P38" s="62"/>
      <c r="Q38" s="62"/>
      <c r="R38" s="62"/>
      <c r="S38" s="62"/>
    </row>
    <row r="39" spans="1:25" x14ac:dyDescent="0.15">
      <c r="A39" s="62"/>
      <c r="B39" s="62"/>
      <c r="C39" s="50"/>
      <c r="H39" s="62"/>
      <c r="I39" s="62"/>
      <c r="J39" s="62"/>
      <c r="K39" s="62"/>
      <c r="P39" s="62"/>
      <c r="Q39" s="62"/>
      <c r="R39" s="62"/>
      <c r="S39" s="62"/>
    </row>
    <row r="40" spans="1:25" x14ac:dyDescent="0.15">
      <c r="A40" s="62"/>
      <c r="B40" s="62"/>
      <c r="C40" s="50"/>
      <c r="H40" s="62"/>
      <c r="I40" s="62"/>
      <c r="J40" s="62"/>
      <c r="K40" s="62"/>
      <c r="P40" s="62"/>
      <c r="Q40" s="62"/>
      <c r="R40" s="62"/>
      <c r="S40" s="62"/>
    </row>
    <row r="41" spans="1:25" x14ac:dyDescent="0.15">
      <c r="A41" s="62"/>
      <c r="B41" s="62"/>
      <c r="C41" s="50"/>
      <c r="H41" s="62"/>
      <c r="I41" s="62"/>
      <c r="J41" s="62"/>
      <c r="K41" s="62"/>
      <c r="P41" s="62"/>
      <c r="Q41" s="62"/>
      <c r="R41" s="62"/>
      <c r="S41" s="62"/>
    </row>
    <row r="42" spans="1:25" x14ac:dyDescent="0.15">
      <c r="A42" s="62"/>
      <c r="B42" s="62"/>
      <c r="C42" s="50"/>
      <c r="H42" s="62"/>
      <c r="I42" s="62"/>
      <c r="J42" s="62"/>
      <c r="K42" s="62"/>
      <c r="P42" s="62"/>
      <c r="Q42" s="62"/>
      <c r="R42" s="62"/>
      <c r="S42" s="62"/>
    </row>
    <row r="45" spans="1:25" x14ac:dyDescent="0.15">
      <c r="B45" s="81" t="s">
        <v>0</v>
      </c>
      <c r="C45" s="81"/>
      <c r="D45" s="81"/>
      <c r="E45" s="81"/>
      <c r="F45" s="81"/>
      <c r="G45" s="81"/>
      <c r="H45" s="81"/>
      <c r="I45" s="81"/>
      <c r="J45" s="81"/>
      <c r="L45" s="10"/>
      <c r="M45" s="82" t="s">
        <v>1</v>
      </c>
      <c r="N45" s="82"/>
      <c r="O45" s="82"/>
      <c r="P45" s="82"/>
      <c r="Q45" s="82"/>
      <c r="R45" s="82" t="s">
        <v>15</v>
      </c>
      <c r="S45" s="82"/>
      <c r="T45" s="82"/>
      <c r="U45" s="82"/>
      <c r="V45" s="82"/>
    </row>
    <row r="46" spans="1:25" x14ac:dyDescent="0.15">
      <c r="B46" s="11" t="s">
        <v>3</v>
      </c>
      <c r="C46" s="12">
        <v>73</v>
      </c>
      <c r="D46" s="12">
        <v>73</v>
      </c>
      <c r="E46" s="13"/>
      <c r="F46" s="13"/>
      <c r="G46" s="13"/>
      <c r="H46" s="13"/>
      <c r="I46" s="13"/>
      <c r="J46" s="13"/>
      <c r="P46" s="65">
        <v>42845</v>
      </c>
      <c r="Q46" s="65"/>
      <c r="R46" s="65"/>
      <c r="S46" s="65"/>
      <c r="T46" s="13"/>
      <c r="U46" s="13"/>
      <c r="V46" s="13"/>
    </row>
    <row r="47" spans="1:25" x14ac:dyDescent="0.15">
      <c r="A47" s="66"/>
      <c r="B47" s="67"/>
      <c r="C47" s="70" t="s">
        <v>4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14"/>
      <c r="X47" s="14"/>
      <c r="Y47" s="15"/>
    </row>
    <row r="48" spans="1:25" ht="72.75" thickBot="1" x14ac:dyDescent="0.2">
      <c r="A48" s="68"/>
      <c r="B48" s="69"/>
      <c r="C48" s="16" t="s">
        <v>42</v>
      </c>
      <c r="D48" s="18" t="s">
        <v>51</v>
      </c>
      <c r="E48" s="18" t="s">
        <v>28</v>
      </c>
      <c r="F48" s="18" t="s">
        <v>29</v>
      </c>
      <c r="G48" s="18" t="s">
        <v>35</v>
      </c>
      <c r="H48" s="18" t="s">
        <v>47</v>
      </c>
      <c r="I48" s="18" t="s">
        <v>30</v>
      </c>
      <c r="J48" s="18" t="s">
        <v>37</v>
      </c>
      <c r="K48" s="18" t="s">
        <v>34</v>
      </c>
      <c r="L48" s="18" t="s">
        <v>38</v>
      </c>
      <c r="M48" s="18" t="s">
        <v>137</v>
      </c>
      <c r="N48" s="18" t="s">
        <v>32</v>
      </c>
      <c r="O48" s="18" t="s">
        <v>62</v>
      </c>
      <c r="P48" s="18" t="s">
        <v>40</v>
      </c>
      <c r="Q48" s="18" t="s">
        <v>27</v>
      </c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73" t="s">
        <v>5</v>
      </c>
      <c r="B49" s="21" t="s">
        <v>52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>
        <v>60</v>
      </c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74"/>
      <c r="B50" s="24" t="s">
        <v>136</v>
      </c>
      <c r="C50" s="25"/>
      <c r="D50" s="25"/>
      <c r="E50" s="25"/>
      <c r="F50" s="25"/>
      <c r="G50" s="25">
        <v>30</v>
      </c>
      <c r="H50" s="25"/>
      <c r="I50" s="25">
        <v>18</v>
      </c>
      <c r="J50" s="25" t="s">
        <v>119</v>
      </c>
      <c r="K50" s="25"/>
      <c r="L50" s="25">
        <v>28</v>
      </c>
      <c r="M50" s="25"/>
      <c r="N50" s="25"/>
      <c r="O50" s="25"/>
      <c r="P50" s="25"/>
      <c r="Q50" s="25">
        <v>5</v>
      </c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74"/>
      <c r="B51" s="24" t="s">
        <v>29</v>
      </c>
      <c r="C51" s="25"/>
      <c r="D51" s="25"/>
      <c r="E51" s="25"/>
      <c r="F51" s="25">
        <v>15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75"/>
      <c r="B52" s="27" t="s">
        <v>26</v>
      </c>
      <c r="C52" s="28">
        <v>50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73" t="s">
        <v>6</v>
      </c>
      <c r="B53" s="21" t="s">
        <v>45</v>
      </c>
      <c r="C53" s="22"/>
      <c r="D53" s="22">
        <v>15</v>
      </c>
      <c r="E53" s="22"/>
      <c r="F53" s="22"/>
      <c r="G53" s="22"/>
      <c r="H53" s="22"/>
      <c r="I53" s="22"/>
      <c r="J53" s="22"/>
      <c r="K53" s="22">
        <v>15</v>
      </c>
      <c r="L53" s="22"/>
      <c r="M53" s="22">
        <v>20</v>
      </c>
      <c r="N53" s="22">
        <v>25</v>
      </c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74"/>
      <c r="B54" s="24" t="s">
        <v>106</v>
      </c>
      <c r="C54" s="25"/>
      <c r="D54" s="25"/>
      <c r="E54" s="25">
        <v>12</v>
      </c>
      <c r="F54" s="25"/>
      <c r="G54" s="25"/>
      <c r="H54" s="25">
        <v>250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74"/>
      <c r="B55" s="24" t="s">
        <v>80</v>
      </c>
      <c r="C55" s="25">
        <v>60</v>
      </c>
      <c r="D55" s="25"/>
      <c r="E55" s="25"/>
      <c r="F55" s="25">
        <v>12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75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73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74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74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76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73</v>
      </c>
      <c r="B61" s="2" t="s">
        <v>16</v>
      </c>
      <c r="C61" s="31">
        <f>SUM(C49:C52)</f>
        <v>50</v>
      </c>
      <c r="D61" s="31">
        <f t="shared" ref="D61:X61" si="6">SUM(D49:D52)</f>
        <v>0</v>
      </c>
      <c r="E61" s="31">
        <f t="shared" si="6"/>
        <v>0</v>
      </c>
      <c r="F61" s="31">
        <f t="shared" si="6"/>
        <v>15</v>
      </c>
      <c r="G61" s="31">
        <f t="shared" si="6"/>
        <v>30</v>
      </c>
      <c r="H61" s="31">
        <f t="shared" si="6"/>
        <v>0</v>
      </c>
      <c r="I61" s="31">
        <f t="shared" si="6"/>
        <v>18</v>
      </c>
      <c r="J61" s="31">
        <f t="shared" si="6"/>
        <v>0</v>
      </c>
      <c r="K61" s="31">
        <f t="shared" si="6"/>
        <v>0</v>
      </c>
      <c r="L61" s="31">
        <f t="shared" si="6"/>
        <v>28</v>
      </c>
      <c r="M61" s="31">
        <f t="shared" si="6"/>
        <v>0</v>
      </c>
      <c r="N61" s="31">
        <f t="shared" si="6"/>
        <v>0</v>
      </c>
      <c r="O61" s="31">
        <f t="shared" si="6"/>
        <v>60</v>
      </c>
      <c r="P61" s="31">
        <f t="shared" si="6"/>
        <v>0</v>
      </c>
      <c r="Q61" s="31">
        <f t="shared" si="6"/>
        <v>5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3.65</v>
      </c>
      <c r="D62" s="33">
        <f>+(A61*D61)/1000</f>
        <v>0</v>
      </c>
      <c r="E62" s="33">
        <f>+(A61*E61)/1000</f>
        <v>0</v>
      </c>
      <c r="F62" s="33">
        <f>+(A61*F61)/1000</f>
        <v>1.095</v>
      </c>
      <c r="G62" s="33">
        <f>+(A61*G61)/1000</f>
        <v>2.19</v>
      </c>
      <c r="H62" s="33">
        <f>+(A61*H61)/1000</f>
        <v>0</v>
      </c>
      <c r="I62" s="33">
        <f>+(A61*I61)/1000</f>
        <v>1.3140000000000001</v>
      </c>
      <c r="J62" s="33">
        <f>+(A61*J61)/1000</f>
        <v>0</v>
      </c>
      <c r="K62" s="33">
        <f>+(A61*K61)/1000</f>
        <v>0</v>
      </c>
      <c r="L62" s="33">
        <f>+(A61*L61)/1000</f>
        <v>2.044</v>
      </c>
      <c r="M62" s="33">
        <f>+(A61*M61)/1000</f>
        <v>0</v>
      </c>
      <c r="N62" s="33">
        <f>+(A61*N61)/1000</f>
        <v>0</v>
      </c>
      <c r="O62" s="33">
        <f>+(A61*O61)/1000</f>
        <v>4.38</v>
      </c>
      <c r="P62" s="33">
        <f>+(A61*P61)/1000</f>
        <v>0</v>
      </c>
      <c r="Q62" s="33">
        <f>+(A61*Q61)/1000</f>
        <v>0.36499999999999999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73</v>
      </c>
      <c r="B63" s="4" t="s">
        <v>18</v>
      </c>
      <c r="C63" s="34">
        <f>SUM(C53:C56)</f>
        <v>60</v>
      </c>
      <c r="D63" s="34">
        <f t="shared" ref="D63:X63" si="7">SUM(D53:D56)</f>
        <v>15</v>
      </c>
      <c r="E63" s="34">
        <f t="shared" si="7"/>
        <v>12</v>
      </c>
      <c r="F63" s="34">
        <f t="shared" si="7"/>
        <v>12</v>
      </c>
      <c r="G63" s="34">
        <f t="shared" si="7"/>
        <v>0</v>
      </c>
      <c r="H63" s="34">
        <f t="shared" si="7"/>
        <v>250</v>
      </c>
      <c r="I63" s="34">
        <f t="shared" si="7"/>
        <v>0</v>
      </c>
      <c r="J63" s="34">
        <f t="shared" si="7"/>
        <v>0</v>
      </c>
      <c r="K63" s="34">
        <f t="shared" si="7"/>
        <v>15</v>
      </c>
      <c r="L63" s="34">
        <f t="shared" si="7"/>
        <v>0</v>
      </c>
      <c r="M63" s="34">
        <f t="shared" si="7"/>
        <v>20</v>
      </c>
      <c r="N63" s="34">
        <f t="shared" si="7"/>
        <v>25</v>
      </c>
      <c r="O63" s="34">
        <f t="shared" si="7"/>
        <v>0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4.38</v>
      </c>
      <c r="D64" s="36">
        <f>+(A63*D63)/1000</f>
        <v>1.095</v>
      </c>
      <c r="E64" s="36">
        <f>+(A63*E63)/1000</f>
        <v>0.876</v>
      </c>
      <c r="F64" s="36">
        <f>+(A63*F63)/1000</f>
        <v>0.876</v>
      </c>
      <c r="G64" s="36">
        <f>+(A63*G63)/1000</f>
        <v>0</v>
      </c>
      <c r="H64" s="36">
        <f>+(A63*H63)/1000</f>
        <v>18.25</v>
      </c>
      <c r="I64" s="36">
        <f>+(A63*I63)/1000</f>
        <v>0</v>
      </c>
      <c r="J64" s="36">
        <f>+(A63*J63)/1000</f>
        <v>0</v>
      </c>
      <c r="K64" s="36">
        <f>+(A63*K63)/1000</f>
        <v>1.095</v>
      </c>
      <c r="L64" s="36">
        <f>+(A63*L63)/1000</f>
        <v>0</v>
      </c>
      <c r="M64" s="36">
        <f>+(A63*M63)/1000</f>
        <v>1.46</v>
      </c>
      <c r="N64" s="36">
        <f>+(A63*N63)/1000</f>
        <v>1.825</v>
      </c>
      <c r="O64" s="36">
        <f>+(A63*O63)/1000</f>
        <v>0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77" t="s">
        <v>8</v>
      </c>
      <c r="B65" s="78"/>
      <c r="C65" s="38">
        <f>+C64+C62</f>
        <v>8.0299999999999994</v>
      </c>
      <c r="D65" s="38">
        <f t="shared" ref="D65:X65" si="8">+D64+D62</f>
        <v>1.095</v>
      </c>
      <c r="E65" s="38">
        <f t="shared" si="8"/>
        <v>0.876</v>
      </c>
      <c r="F65" s="38">
        <f t="shared" si="8"/>
        <v>1.9710000000000001</v>
      </c>
      <c r="G65" s="38">
        <f t="shared" si="8"/>
        <v>2.19</v>
      </c>
      <c r="H65" s="38">
        <f t="shared" si="8"/>
        <v>18.25</v>
      </c>
      <c r="I65" s="38">
        <f t="shared" si="8"/>
        <v>1.3140000000000001</v>
      </c>
      <c r="J65" s="38">
        <f t="shared" si="8"/>
        <v>0</v>
      </c>
      <c r="K65" s="38">
        <f t="shared" si="8"/>
        <v>1.095</v>
      </c>
      <c r="L65" s="38">
        <f t="shared" si="8"/>
        <v>2.044</v>
      </c>
      <c r="M65" s="38">
        <f t="shared" si="8"/>
        <v>1.46</v>
      </c>
      <c r="N65" s="38">
        <f t="shared" si="8"/>
        <v>1.825</v>
      </c>
      <c r="O65" s="38">
        <f t="shared" si="8"/>
        <v>4.38</v>
      </c>
      <c r="P65" s="38">
        <f t="shared" si="8"/>
        <v>0</v>
      </c>
      <c r="Q65" s="38">
        <f t="shared" si="8"/>
        <v>0.36499999999999999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70" t="s">
        <v>9</v>
      </c>
      <c r="B66" s="72"/>
      <c r="C66" s="40">
        <v>264</v>
      </c>
      <c r="D66" s="40">
        <v>754</v>
      </c>
      <c r="E66" s="40">
        <v>2352</v>
      </c>
      <c r="F66" s="40">
        <v>1748</v>
      </c>
      <c r="G66" s="40">
        <v>348</v>
      </c>
      <c r="H66" s="40">
        <v>132</v>
      </c>
      <c r="I66" s="40">
        <v>400</v>
      </c>
      <c r="J66" s="40">
        <v>53</v>
      </c>
      <c r="K66" s="40">
        <v>787</v>
      </c>
      <c r="L66" s="40">
        <v>209</v>
      </c>
      <c r="M66" s="40">
        <v>1391</v>
      </c>
      <c r="N66" s="40">
        <v>137</v>
      </c>
      <c r="O66" s="40">
        <v>525</v>
      </c>
      <c r="P66" s="40">
        <v>153</v>
      </c>
      <c r="Q66" s="40">
        <v>578</v>
      </c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73</v>
      </c>
      <c r="B67" s="8" t="s">
        <v>10</v>
      </c>
      <c r="C67" s="42">
        <f>SUM(C62*C66)</f>
        <v>963.6</v>
      </c>
      <c r="D67" s="42">
        <f>SUM(D62*D66)</f>
        <v>0</v>
      </c>
      <c r="E67" s="42">
        <f t="shared" ref="E67:X67" si="9">SUM(E62*E66)</f>
        <v>0</v>
      </c>
      <c r="F67" s="42">
        <f t="shared" si="9"/>
        <v>1914.06</v>
      </c>
      <c r="G67" s="42">
        <f t="shared" si="9"/>
        <v>762.12</v>
      </c>
      <c r="H67" s="42">
        <f t="shared" si="9"/>
        <v>0</v>
      </c>
      <c r="I67" s="42">
        <f t="shared" si="9"/>
        <v>525.6</v>
      </c>
      <c r="J67" s="42">
        <f t="shared" si="9"/>
        <v>0</v>
      </c>
      <c r="K67" s="42">
        <f t="shared" si="9"/>
        <v>0</v>
      </c>
      <c r="L67" s="42">
        <f t="shared" si="9"/>
        <v>427.19600000000003</v>
      </c>
      <c r="M67" s="42">
        <f t="shared" si="9"/>
        <v>0</v>
      </c>
      <c r="N67" s="42">
        <f t="shared" si="9"/>
        <v>0</v>
      </c>
      <c r="O67" s="42">
        <f t="shared" si="9"/>
        <v>2299.5</v>
      </c>
      <c r="P67" s="42">
        <f t="shared" si="9"/>
        <v>0</v>
      </c>
      <c r="Q67" s="42">
        <f t="shared" si="9"/>
        <v>210.97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7103.0460000000003</v>
      </c>
    </row>
    <row r="68" spans="1:25" x14ac:dyDescent="0.15">
      <c r="A68" s="7">
        <f>SUM(A63)</f>
        <v>73</v>
      </c>
      <c r="B68" s="8" t="s">
        <v>10</v>
      </c>
      <c r="C68" s="42">
        <f>SUM(C64*C66)</f>
        <v>1156.32</v>
      </c>
      <c r="D68" s="42">
        <f>SUM(D64*D66)</f>
        <v>825.63</v>
      </c>
      <c r="E68" s="42">
        <f t="shared" ref="E68:X68" si="10">SUM(E64*E66)</f>
        <v>2060.3519999999999</v>
      </c>
      <c r="F68" s="42">
        <f t="shared" si="10"/>
        <v>1531.248</v>
      </c>
      <c r="G68" s="42">
        <f t="shared" si="10"/>
        <v>0</v>
      </c>
      <c r="H68" s="42">
        <f t="shared" si="10"/>
        <v>2409</v>
      </c>
      <c r="I68" s="42">
        <f t="shared" si="10"/>
        <v>0</v>
      </c>
      <c r="J68" s="42">
        <f t="shared" si="10"/>
        <v>0</v>
      </c>
      <c r="K68" s="42">
        <f t="shared" si="10"/>
        <v>861.76499999999999</v>
      </c>
      <c r="L68" s="42">
        <f t="shared" si="10"/>
        <v>0</v>
      </c>
      <c r="M68" s="42">
        <f t="shared" si="10"/>
        <v>2030.86</v>
      </c>
      <c r="N68" s="42">
        <f t="shared" si="10"/>
        <v>250.02500000000001</v>
      </c>
      <c r="O68" s="42">
        <f t="shared" si="10"/>
        <v>0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11125.199999999999</v>
      </c>
    </row>
    <row r="69" spans="1:25" x14ac:dyDescent="0.15">
      <c r="A69" s="79" t="s">
        <v>11</v>
      </c>
      <c r="B69" s="80"/>
      <c r="C69" s="44">
        <f>SUM(C67:C68)</f>
        <v>2119.92</v>
      </c>
      <c r="D69" s="44">
        <f t="shared" ref="D69:X69" si="11">+D65*D66</f>
        <v>825.63</v>
      </c>
      <c r="E69" s="44">
        <f t="shared" si="11"/>
        <v>2060.3519999999999</v>
      </c>
      <c r="F69" s="44">
        <f t="shared" si="11"/>
        <v>3445.308</v>
      </c>
      <c r="G69" s="44">
        <f t="shared" si="11"/>
        <v>762.12</v>
      </c>
      <c r="H69" s="44">
        <f t="shared" si="11"/>
        <v>2409</v>
      </c>
      <c r="I69" s="44">
        <f t="shared" si="11"/>
        <v>525.6</v>
      </c>
      <c r="J69" s="44">
        <f t="shared" si="11"/>
        <v>0</v>
      </c>
      <c r="K69" s="44">
        <f t="shared" si="11"/>
        <v>861.76499999999999</v>
      </c>
      <c r="L69" s="44">
        <f t="shared" si="11"/>
        <v>427.19600000000003</v>
      </c>
      <c r="M69" s="44">
        <f t="shared" si="11"/>
        <v>2030.86</v>
      </c>
      <c r="N69" s="44">
        <f t="shared" si="11"/>
        <v>250.02500000000001</v>
      </c>
      <c r="O69" s="44">
        <f t="shared" si="11"/>
        <v>2299.5</v>
      </c>
      <c r="P69" s="44">
        <f t="shared" si="11"/>
        <v>0</v>
      </c>
      <c r="Q69" s="44">
        <f t="shared" si="11"/>
        <v>210.97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18228.245999999999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64" t="s">
        <v>12</v>
      </c>
      <c r="B72" s="64"/>
      <c r="C72" s="50"/>
      <c r="H72" s="64" t="s">
        <v>13</v>
      </c>
      <c r="I72" s="64"/>
      <c r="J72" s="64"/>
      <c r="K72" s="64"/>
      <c r="P72" s="64" t="s">
        <v>14</v>
      </c>
      <c r="Q72" s="64"/>
      <c r="R72" s="64"/>
      <c r="S72" s="64"/>
    </row>
  </sheetData>
  <mergeCells count="30"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  <mergeCell ref="A28:B28"/>
    <mergeCell ref="H28:K28"/>
    <mergeCell ref="P28:S28"/>
    <mergeCell ref="B45:J45"/>
    <mergeCell ref="M45:Q45"/>
    <mergeCell ref="R45:V45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topLeftCell="A19" workbookViewId="0">
      <selection activeCell="D47" sqref="D47"/>
    </sheetView>
  </sheetViews>
  <sheetFormatPr defaultRowHeight="10.5" x14ac:dyDescent="0.15"/>
  <cols>
    <col min="1" max="1" width="3.140625" style="9" customWidth="1"/>
    <col min="2" max="2" width="19.42578125" style="9" customWidth="1"/>
    <col min="3" max="18" width="4.5703125" style="9" customWidth="1"/>
    <col min="19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1" t="s">
        <v>0</v>
      </c>
      <c r="C1" s="81"/>
      <c r="D1" s="81"/>
      <c r="E1" s="81"/>
      <c r="F1" s="81"/>
      <c r="G1" s="81"/>
      <c r="H1" s="81"/>
      <c r="I1" s="81"/>
      <c r="J1" s="81"/>
      <c r="L1" s="10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15">
      <c r="B2" s="11" t="s">
        <v>3</v>
      </c>
      <c r="C2" s="12">
        <v>61</v>
      </c>
      <c r="D2" s="12">
        <v>58</v>
      </c>
      <c r="E2" s="13"/>
      <c r="F2" s="13"/>
      <c r="G2" s="13"/>
      <c r="H2" s="13"/>
      <c r="I2" s="13"/>
      <c r="J2" s="13"/>
      <c r="P2" s="65">
        <v>42846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55.5" thickBot="1" x14ac:dyDescent="0.2">
      <c r="A4" s="68"/>
      <c r="B4" s="69"/>
      <c r="C4" s="16" t="s">
        <v>42</v>
      </c>
      <c r="D4" s="17" t="s">
        <v>28</v>
      </c>
      <c r="E4" s="18" t="s">
        <v>29</v>
      </c>
      <c r="F4" s="18" t="s">
        <v>30</v>
      </c>
      <c r="G4" s="18" t="s">
        <v>67</v>
      </c>
      <c r="H4" s="18" t="s">
        <v>32</v>
      </c>
      <c r="I4" s="19" t="s">
        <v>90</v>
      </c>
      <c r="J4" s="18" t="s">
        <v>48</v>
      </c>
      <c r="K4" s="18" t="s">
        <v>47</v>
      </c>
      <c r="L4" s="18" t="s">
        <v>58</v>
      </c>
      <c r="M4" s="18" t="s">
        <v>64</v>
      </c>
      <c r="N4" s="19" t="s">
        <v>38</v>
      </c>
      <c r="O4" s="18" t="s">
        <v>27</v>
      </c>
      <c r="P4" s="18" t="s">
        <v>39</v>
      </c>
      <c r="Q4" s="18" t="s">
        <v>86</v>
      </c>
      <c r="R4" s="18" t="s">
        <v>40</v>
      </c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73" t="s">
        <v>5</v>
      </c>
      <c r="B5" s="21" t="s">
        <v>43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141</v>
      </c>
      <c r="C6" s="25"/>
      <c r="D6" s="25"/>
      <c r="E6" s="25"/>
      <c r="F6" s="25">
        <v>15</v>
      </c>
      <c r="G6" s="25">
        <v>120</v>
      </c>
      <c r="H6" s="25"/>
      <c r="I6" s="25">
        <v>30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140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6</v>
      </c>
      <c r="B9" s="21" t="s">
        <v>142</v>
      </c>
      <c r="C9" s="22"/>
      <c r="D9" s="22"/>
      <c r="E9" s="22"/>
      <c r="F9" s="22"/>
      <c r="G9" s="22"/>
      <c r="H9" s="22">
        <v>15</v>
      </c>
      <c r="I9" s="22"/>
      <c r="J9" s="22">
        <v>40</v>
      </c>
      <c r="K9" s="22"/>
      <c r="L9" s="22">
        <v>5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61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250</v>
      </c>
      <c r="L10" s="25"/>
      <c r="M10" s="25"/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26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7</v>
      </c>
      <c r="B13" s="21" t="s">
        <v>29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145</v>
      </c>
      <c r="C14" s="25"/>
      <c r="D14" s="25">
        <v>7</v>
      </c>
      <c r="E14" s="25"/>
      <c r="F14" s="25"/>
      <c r="G14" s="25"/>
      <c r="H14" s="25">
        <v>10</v>
      </c>
      <c r="I14" s="25"/>
      <c r="J14" s="25"/>
      <c r="K14" s="25">
        <v>25</v>
      </c>
      <c r="L14" s="25">
        <v>5</v>
      </c>
      <c r="M14" s="25">
        <v>20</v>
      </c>
      <c r="N14" s="25">
        <v>3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42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61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15</v>
      </c>
      <c r="G17" s="31">
        <f t="shared" si="0"/>
        <v>120</v>
      </c>
      <c r="H17" s="31">
        <f t="shared" si="0"/>
        <v>15</v>
      </c>
      <c r="I17" s="31">
        <f t="shared" si="0"/>
        <v>30</v>
      </c>
      <c r="J17" s="31">
        <f t="shared" si="0"/>
        <v>40</v>
      </c>
      <c r="K17" s="31">
        <f t="shared" si="0"/>
        <v>250</v>
      </c>
      <c r="L17" s="31">
        <f t="shared" si="0"/>
        <v>5</v>
      </c>
      <c r="M17" s="31">
        <f t="shared" si="0"/>
        <v>0</v>
      </c>
      <c r="N17" s="31">
        <f t="shared" si="0"/>
        <v>0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4.88</v>
      </c>
      <c r="D18" s="33">
        <f>+(A17*D17)/1000</f>
        <v>0.91500000000000004</v>
      </c>
      <c r="E18" s="33">
        <f>+(A17*E17)/1000</f>
        <v>0.42699999999999999</v>
      </c>
      <c r="F18" s="33">
        <f>+(A17*F17)/1000</f>
        <v>0.91500000000000004</v>
      </c>
      <c r="G18" s="33">
        <f>+(A17*G17)/1000</f>
        <v>7.32</v>
      </c>
      <c r="H18" s="33">
        <f>+(A17*H17)/1000</f>
        <v>0.91500000000000004</v>
      </c>
      <c r="I18" s="33">
        <f>+(A17*I17)/1000</f>
        <v>1.83</v>
      </c>
      <c r="J18" s="33">
        <f>+(A17*J17)/1000</f>
        <v>2.44</v>
      </c>
      <c r="K18" s="33">
        <f>+(A17*K17)/1000</f>
        <v>15.25</v>
      </c>
      <c r="L18" s="33">
        <f>+(A17*L17)/1000</f>
        <v>0.30499999999999999</v>
      </c>
      <c r="M18" s="33">
        <f>+(A17*M17)/1000</f>
        <v>0</v>
      </c>
      <c r="N18" s="33">
        <f>+(A17*N17)/1000</f>
        <v>0</v>
      </c>
      <c r="O18" s="33">
        <f>+(A17*O17)/1000</f>
        <v>0.42699999999999999</v>
      </c>
      <c r="P18" s="33">
        <f>+(A17*P17)/1000</f>
        <v>4.2699999999999996</v>
      </c>
      <c r="Q18" s="33">
        <f>+(A17*Q17)/1000</f>
        <v>4.2699999999999996</v>
      </c>
      <c r="R18" s="33">
        <f>+(A17*R17)/1000</f>
        <v>0.30499999999999999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58</v>
      </c>
      <c r="B19" s="4" t="s">
        <v>22</v>
      </c>
      <c r="C19" s="34">
        <f>SUM(C13:C16)</f>
        <v>40</v>
      </c>
      <c r="D19" s="34">
        <f t="shared" ref="D19:X19" si="1">SUM(D13:D16)</f>
        <v>7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10</v>
      </c>
      <c r="I19" s="34">
        <f t="shared" si="1"/>
        <v>0</v>
      </c>
      <c r="J19" s="34">
        <f t="shared" si="1"/>
        <v>0</v>
      </c>
      <c r="K19" s="34">
        <f t="shared" si="1"/>
        <v>25</v>
      </c>
      <c r="L19" s="34">
        <f t="shared" si="1"/>
        <v>5</v>
      </c>
      <c r="M19" s="34">
        <f t="shared" si="1"/>
        <v>20</v>
      </c>
      <c r="N19" s="34">
        <f>SUM(N13:N16)</f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2.3199999999999998</v>
      </c>
      <c r="D20" s="36">
        <f>+(A19*D19)/1000</f>
        <v>0.40600000000000003</v>
      </c>
      <c r="E20" s="36">
        <f>+(A19*E19)/1000</f>
        <v>0.40600000000000003</v>
      </c>
      <c r="F20" s="36">
        <f>+(A19*F19)/1000</f>
        <v>0</v>
      </c>
      <c r="G20" s="36">
        <f>+(A19*G19)/1000</f>
        <v>0</v>
      </c>
      <c r="H20" s="36">
        <f>+(A19*H19)/1000</f>
        <v>0.57999999999999996</v>
      </c>
      <c r="I20" s="36">
        <f>+(A19*I19)/1000</f>
        <v>0</v>
      </c>
      <c r="J20" s="36">
        <f>+(A19*J19)/1000</f>
        <v>0</v>
      </c>
      <c r="K20" s="36">
        <f>+(A19*K19)/1000</f>
        <v>1.45</v>
      </c>
      <c r="L20" s="36">
        <f>+(A19*L19)/1000</f>
        <v>0.28999999999999998</v>
      </c>
      <c r="M20" s="36">
        <f>+(A19*M19)/1000</f>
        <v>1.1599999999999999</v>
      </c>
      <c r="N20" s="36">
        <f>+(A19*N19)/1000</f>
        <v>0.17399999999999999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8</v>
      </c>
      <c r="B21" s="78"/>
      <c r="C21" s="38">
        <f>+C20+C18</f>
        <v>7.1999999999999993</v>
      </c>
      <c r="D21" s="38">
        <f t="shared" ref="D21:X21" si="2">+D20+D18</f>
        <v>1.3210000000000002</v>
      </c>
      <c r="E21" s="38">
        <f t="shared" si="2"/>
        <v>0.83299999999999996</v>
      </c>
      <c r="F21" s="38">
        <f t="shared" si="2"/>
        <v>0.91500000000000004</v>
      </c>
      <c r="G21" s="38">
        <f t="shared" si="2"/>
        <v>7.32</v>
      </c>
      <c r="H21" s="38">
        <f t="shared" si="2"/>
        <v>1.4950000000000001</v>
      </c>
      <c r="I21" s="38">
        <f t="shared" si="2"/>
        <v>1.83</v>
      </c>
      <c r="J21" s="38">
        <f t="shared" si="2"/>
        <v>2.44</v>
      </c>
      <c r="K21" s="38">
        <f t="shared" si="2"/>
        <v>16.7</v>
      </c>
      <c r="L21" s="38">
        <f t="shared" si="2"/>
        <v>0.59499999999999997</v>
      </c>
      <c r="M21" s="38">
        <f t="shared" si="2"/>
        <v>1.1599999999999999</v>
      </c>
      <c r="N21" s="38">
        <f t="shared" si="2"/>
        <v>0.17399999999999999</v>
      </c>
      <c r="O21" s="38">
        <f t="shared" si="2"/>
        <v>0.42699999999999999</v>
      </c>
      <c r="P21" s="38">
        <f t="shared" si="2"/>
        <v>4.2699999999999996</v>
      </c>
      <c r="Q21" s="38">
        <f t="shared" si="2"/>
        <v>4.2699999999999996</v>
      </c>
      <c r="R21" s="38">
        <f t="shared" si="2"/>
        <v>0.30499999999999999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9</v>
      </c>
      <c r="B22" s="72"/>
      <c r="C22" s="40">
        <v>264</v>
      </c>
      <c r="D22" s="40">
        <v>2352</v>
      </c>
      <c r="E22" s="40">
        <v>1748</v>
      </c>
      <c r="F22" s="40">
        <v>390</v>
      </c>
      <c r="G22" s="40">
        <v>340</v>
      </c>
      <c r="H22" s="40">
        <v>137</v>
      </c>
      <c r="I22" s="40">
        <v>862</v>
      </c>
      <c r="J22" s="40">
        <v>2373</v>
      </c>
      <c r="K22" s="40">
        <v>132</v>
      </c>
      <c r="L22" s="40">
        <v>198</v>
      </c>
      <c r="M22" s="40">
        <v>828</v>
      </c>
      <c r="N22" s="40">
        <v>209</v>
      </c>
      <c r="O22" s="40">
        <v>578</v>
      </c>
      <c r="P22" s="40">
        <v>338</v>
      </c>
      <c r="Q22" s="40">
        <v>762</v>
      </c>
      <c r="R22" s="40">
        <v>348</v>
      </c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61</v>
      </c>
      <c r="B23" s="8" t="s">
        <v>10</v>
      </c>
      <c r="C23" s="42">
        <f>SUM(C18*C22)</f>
        <v>1288.32</v>
      </c>
      <c r="D23" s="42">
        <f>SUM(D18*D22)</f>
        <v>2152.08</v>
      </c>
      <c r="E23" s="42">
        <f t="shared" ref="E23:X23" si="3">SUM(E18*E22)</f>
        <v>746.39599999999996</v>
      </c>
      <c r="F23" s="42">
        <f t="shared" si="3"/>
        <v>356.85</v>
      </c>
      <c r="G23" s="42">
        <f t="shared" si="3"/>
        <v>2488.8000000000002</v>
      </c>
      <c r="H23" s="42">
        <f t="shared" si="3"/>
        <v>125.355</v>
      </c>
      <c r="I23" s="42">
        <f t="shared" si="3"/>
        <v>1577.46</v>
      </c>
      <c r="J23" s="42">
        <f t="shared" si="3"/>
        <v>5790.12</v>
      </c>
      <c r="K23" s="42">
        <f t="shared" si="3"/>
        <v>2013</v>
      </c>
      <c r="L23" s="42">
        <f t="shared" si="3"/>
        <v>60.39</v>
      </c>
      <c r="M23" s="42">
        <f t="shared" si="3"/>
        <v>0</v>
      </c>
      <c r="N23" s="42">
        <f t="shared" si="3"/>
        <v>0</v>
      </c>
      <c r="O23" s="42">
        <f t="shared" si="3"/>
        <v>246.80599999999998</v>
      </c>
      <c r="P23" s="42">
        <f t="shared" si="3"/>
        <v>1443.2599999999998</v>
      </c>
      <c r="Q23" s="42">
        <f t="shared" si="3"/>
        <v>3253.74</v>
      </c>
      <c r="R23" s="42">
        <f t="shared" si="3"/>
        <v>106.14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21648.716999999997</v>
      </c>
    </row>
    <row r="24" spans="1:25" x14ac:dyDescent="0.15">
      <c r="A24" s="7">
        <f>SUM(A19)</f>
        <v>58</v>
      </c>
      <c r="B24" s="8" t="s">
        <v>10</v>
      </c>
      <c r="C24" s="42">
        <f>SUM(C20*C22)</f>
        <v>612.4799999999999</v>
      </c>
      <c r="D24" s="42">
        <f>SUM(D20*D22)</f>
        <v>954.91200000000003</v>
      </c>
      <c r="E24" s="42">
        <f t="shared" ref="E24:X24" si="4">SUM(E20*E22)</f>
        <v>709.6880000000001</v>
      </c>
      <c r="F24" s="42">
        <f t="shared" si="4"/>
        <v>0</v>
      </c>
      <c r="G24" s="42">
        <f t="shared" si="4"/>
        <v>0</v>
      </c>
      <c r="H24" s="42">
        <f t="shared" si="4"/>
        <v>79.459999999999994</v>
      </c>
      <c r="I24" s="42">
        <f t="shared" si="4"/>
        <v>0</v>
      </c>
      <c r="J24" s="42">
        <f t="shared" si="4"/>
        <v>0</v>
      </c>
      <c r="K24" s="42">
        <f t="shared" si="4"/>
        <v>191.4</v>
      </c>
      <c r="L24" s="42">
        <f t="shared" si="4"/>
        <v>57.419999999999995</v>
      </c>
      <c r="M24" s="42">
        <f t="shared" si="4"/>
        <v>960.4799999999999</v>
      </c>
      <c r="N24" s="42">
        <f t="shared" si="4"/>
        <v>36.366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3602.2060000000001</v>
      </c>
    </row>
    <row r="25" spans="1:25" x14ac:dyDescent="0.15">
      <c r="A25" s="79" t="s">
        <v>11</v>
      </c>
      <c r="B25" s="80"/>
      <c r="C25" s="44">
        <f>SUM(C23:C24)</f>
        <v>1900.7999999999997</v>
      </c>
      <c r="D25" s="44">
        <f t="shared" ref="D25:X25" si="5">+D21*D22</f>
        <v>3106.9920000000002</v>
      </c>
      <c r="E25" s="44">
        <f t="shared" si="5"/>
        <v>1456.0839999999998</v>
      </c>
      <c r="F25" s="44">
        <f t="shared" si="5"/>
        <v>356.85</v>
      </c>
      <c r="G25" s="44">
        <f t="shared" si="5"/>
        <v>2488.8000000000002</v>
      </c>
      <c r="H25" s="44">
        <f t="shared" si="5"/>
        <v>204.81500000000003</v>
      </c>
      <c r="I25" s="44">
        <f t="shared" si="5"/>
        <v>1577.46</v>
      </c>
      <c r="J25" s="44">
        <f t="shared" si="5"/>
        <v>5790.12</v>
      </c>
      <c r="K25" s="44">
        <f t="shared" si="5"/>
        <v>2204.4</v>
      </c>
      <c r="L25" s="44">
        <f t="shared" si="5"/>
        <v>117.80999999999999</v>
      </c>
      <c r="M25" s="44">
        <f t="shared" si="5"/>
        <v>960.4799999999999</v>
      </c>
      <c r="N25" s="44">
        <f t="shared" si="5"/>
        <v>36.366</v>
      </c>
      <c r="O25" s="44">
        <f t="shared" si="5"/>
        <v>246.80599999999998</v>
      </c>
      <c r="P25" s="44">
        <f t="shared" si="5"/>
        <v>1443.2599999999998</v>
      </c>
      <c r="Q25" s="44">
        <f t="shared" si="5"/>
        <v>3253.74</v>
      </c>
      <c r="R25" s="44">
        <f t="shared" si="5"/>
        <v>106.14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25250.923000000003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4" t="s">
        <v>12</v>
      </c>
      <c r="B28" s="64"/>
      <c r="C28" s="50"/>
      <c r="H28" s="64" t="s">
        <v>13</v>
      </c>
      <c r="I28" s="64"/>
      <c r="J28" s="64"/>
      <c r="K28" s="64"/>
      <c r="P28" s="64" t="s">
        <v>14</v>
      </c>
      <c r="Q28" s="64"/>
      <c r="R28" s="64"/>
      <c r="S28" s="64"/>
    </row>
    <row r="29" spans="1:25" x14ac:dyDescent="0.15">
      <c r="A29" s="63"/>
      <c r="B29" s="63"/>
      <c r="C29" s="50"/>
      <c r="H29" s="63"/>
      <c r="I29" s="63"/>
      <c r="J29" s="63"/>
      <c r="K29" s="63"/>
      <c r="P29" s="63"/>
      <c r="Q29" s="63"/>
      <c r="R29" s="63"/>
      <c r="S29" s="63"/>
    </row>
    <row r="30" spans="1:25" x14ac:dyDescent="0.15">
      <c r="A30" s="63"/>
      <c r="B30" s="63"/>
      <c r="C30" s="50"/>
      <c r="H30" s="63"/>
      <c r="I30" s="63"/>
      <c r="J30" s="63"/>
      <c r="K30" s="63"/>
      <c r="P30" s="63"/>
      <c r="Q30" s="63"/>
      <c r="R30" s="63"/>
      <c r="S30" s="63"/>
    </row>
    <row r="31" spans="1:25" x14ac:dyDescent="0.15">
      <c r="A31" s="63"/>
      <c r="B31" s="63"/>
      <c r="C31" s="50"/>
      <c r="H31" s="63"/>
      <c r="I31" s="63"/>
      <c r="J31" s="63"/>
      <c r="K31" s="63"/>
      <c r="P31" s="63"/>
      <c r="Q31" s="63"/>
      <c r="R31" s="63"/>
      <c r="S31" s="63"/>
    </row>
    <row r="32" spans="1:25" x14ac:dyDescent="0.15">
      <c r="A32" s="63"/>
      <c r="B32" s="63"/>
      <c r="C32" s="50"/>
      <c r="H32" s="63"/>
      <c r="I32" s="63"/>
      <c r="J32" s="63"/>
      <c r="K32" s="63"/>
      <c r="P32" s="63"/>
      <c r="Q32" s="63"/>
      <c r="R32" s="63"/>
      <c r="S32" s="63"/>
    </row>
    <row r="33" spans="1:25" x14ac:dyDescent="0.15">
      <c r="A33" s="63"/>
      <c r="B33" s="63"/>
      <c r="C33" s="50"/>
      <c r="H33" s="63"/>
      <c r="I33" s="63"/>
      <c r="J33" s="63"/>
      <c r="K33" s="63"/>
      <c r="P33" s="63"/>
      <c r="Q33" s="63"/>
      <c r="R33" s="63"/>
      <c r="S33" s="63"/>
    </row>
    <row r="34" spans="1:25" x14ac:dyDescent="0.15">
      <c r="A34" s="63"/>
      <c r="B34" s="63"/>
      <c r="C34" s="50"/>
      <c r="H34" s="63"/>
      <c r="I34" s="63"/>
      <c r="J34" s="63"/>
      <c r="K34" s="63"/>
      <c r="P34" s="63"/>
      <c r="Q34" s="63"/>
      <c r="R34" s="63"/>
      <c r="S34" s="63"/>
    </row>
    <row r="35" spans="1:25" x14ac:dyDescent="0.15">
      <c r="A35" s="63"/>
      <c r="B35" s="63"/>
      <c r="C35" s="50"/>
      <c r="H35" s="63"/>
      <c r="I35" s="63"/>
      <c r="J35" s="63"/>
      <c r="K35" s="63"/>
      <c r="P35" s="63"/>
      <c r="Q35" s="63"/>
      <c r="R35" s="63"/>
      <c r="S35" s="63"/>
    </row>
    <row r="36" spans="1:25" x14ac:dyDescent="0.15">
      <c r="A36" s="63"/>
      <c r="B36" s="63"/>
      <c r="C36" s="50"/>
      <c r="H36" s="63"/>
      <c r="I36" s="63"/>
      <c r="J36" s="63"/>
      <c r="K36" s="63"/>
      <c r="P36" s="63"/>
      <c r="Q36" s="63"/>
      <c r="R36" s="63"/>
      <c r="S36" s="63"/>
    </row>
    <row r="37" spans="1:25" x14ac:dyDescent="0.15">
      <c r="A37" s="63"/>
      <c r="B37" s="63"/>
      <c r="C37" s="50"/>
      <c r="H37" s="63"/>
      <c r="I37" s="63"/>
      <c r="J37" s="63"/>
      <c r="K37" s="63"/>
      <c r="P37" s="63"/>
      <c r="Q37" s="63"/>
      <c r="R37" s="63"/>
      <c r="S37" s="63"/>
    </row>
    <row r="38" spans="1:25" x14ac:dyDescent="0.15">
      <c r="A38" s="63"/>
      <c r="B38" s="63"/>
      <c r="C38" s="50"/>
      <c r="H38" s="63"/>
      <c r="I38" s="63"/>
      <c r="J38" s="63"/>
      <c r="K38" s="63"/>
      <c r="P38" s="63"/>
      <c r="Q38" s="63"/>
      <c r="R38" s="63"/>
      <c r="S38" s="63"/>
    </row>
    <row r="39" spans="1:25" x14ac:dyDescent="0.15">
      <c r="A39" s="63"/>
      <c r="B39" s="63"/>
      <c r="C39" s="50"/>
      <c r="H39" s="63"/>
      <c r="I39" s="63"/>
      <c r="J39" s="63"/>
      <c r="K39" s="63"/>
      <c r="P39" s="63"/>
      <c r="Q39" s="63"/>
      <c r="R39" s="63"/>
      <c r="S39" s="63"/>
    </row>
    <row r="40" spans="1:25" x14ac:dyDescent="0.15">
      <c r="A40" s="63"/>
      <c r="B40" s="63"/>
      <c r="C40" s="50"/>
      <c r="H40" s="63"/>
      <c r="I40" s="63"/>
      <c r="J40" s="63"/>
      <c r="K40" s="63"/>
      <c r="P40" s="63"/>
      <c r="Q40" s="63"/>
      <c r="R40" s="63"/>
      <c r="S40" s="63"/>
    </row>
    <row r="41" spans="1:25" x14ac:dyDescent="0.15">
      <c r="A41" s="63"/>
      <c r="B41" s="63"/>
      <c r="C41" s="50"/>
      <c r="H41" s="63"/>
      <c r="I41" s="63"/>
      <c r="J41" s="63"/>
      <c r="K41" s="63"/>
      <c r="P41" s="63"/>
      <c r="Q41" s="63"/>
      <c r="R41" s="63"/>
      <c r="S41" s="63"/>
    </row>
    <row r="42" spans="1:25" x14ac:dyDescent="0.15">
      <c r="A42" s="63"/>
      <c r="B42" s="63"/>
      <c r="C42" s="50"/>
      <c r="H42" s="63"/>
      <c r="I42" s="63"/>
      <c r="J42" s="63"/>
      <c r="K42" s="63"/>
      <c r="P42" s="63"/>
      <c r="Q42" s="63"/>
      <c r="R42" s="63"/>
      <c r="S42" s="63"/>
    </row>
    <row r="43" spans="1:25" x14ac:dyDescent="0.15">
      <c r="A43" s="63"/>
      <c r="B43" s="63"/>
      <c r="C43" s="50"/>
      <c r="H43" s="63"/>
      <c r="I43" s="63"/>
      <c r="J43" s="63"/>
      <c r="K43" s="63"/>
      <c r="P43" s="63"/>
      <c r="Q43" s="63"/>
      <c r="R43" s="63"/>
      <c r="S43" s="63"/>
    </row>
    <row r="46" spans="1:25" x14ac:dyDescent="0.15">
      <c r="B46" s="81" t="s">
        <v>0</v>
      </c>
      <c r="C46" s="81"/>
      <c r="D46" s="81"/>
      <c r="E46" s="81"/>
      <c r="F46" s="81"/>
      <c r="G46" s="81"/>
      <c r="H46" s="81"/>
      <c r="I46" s="81"/>
      <c r="J46" s="81"/>
      <c r="L46" s="10"/>
      <c r="M46" s="82" t="s">
        <v>1</v>
      </c>
      <c r="N46" s="82"/>
      <c r="O46" s="82"/>
      <c r="P46" s="82"/>
      <c r="Q46" s="82"/>
      <c r="R46" s="82" t="s">
        <v>15</v>
      </c>
      <c r="S46" s="82"/>
      <c r="T46" s="82"/>
      <c r="U46" s="82"/>
      <c r="V46" s="82"/>
    </row>
    <row r="47" spans="1:25" x14ac:dyDescent="0.15">
      <c r="B47" s="11" t="s">
        <v>3</v>
      </c>
      <c r="C47" s="12">
        <v>73</v>
      </c>
      <c r="D47" s="12">
        <v>73</v>
      </c>
      <c r="E47" s="13"/>
      <c r="F47" s="13"/>
      <c r="G47" s="13"/>
      <c r="H47" s="13"/>
      <c r="I47" s="13"/>
      <c r="J47" s="13"/>
      <c r="P47" s="65">
        <v>42846</v>
      </c>
      <c r="Q47" s="65"/>
      <c r="R47" s="65"/>
      <c r="S47" s="65"/>
      <c r="T47" s="13"/>
      <c r="U47" s="13"/>
      <c r="V47" s="13"/>
    </row>
    <row r="48" spans="1:25" x14ac:dyDescent="0.15">
      <c r="A48" s="66"/>
      <c r="B48" s="67"/>
      <c r="C48" s="70" t="s">
        <v>4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14"/>
      <c r="X48" s="14"/>
      <c r="Y48" s="15"/>
    </row>
    <row r="49" spans="1:25" ht="45.75" thickBot="1" x14ac:dyDescent="0.2">
      <c r="A49" s="68"/>
      <c r="B49" s="69"/>
      <c r="C49" s="16" t="s">
        <v>42</v>
      </c>
      <c r="D49" s="18" t="s">
        <v>27</v>
      </c>
      <c r="E49" s="18" t="s">
        <v>28</v>
      </c>
      <c r="F49" s="18" t="s">
        <v>29</v>
      </c>
      <c r="G49" s="18" t="s">
        <v>47</v>
      </c>
      <c r="H49" s="18" t="s">
        <v>35</v>
      </c>
      <c r="I49" s="18" t="s">
        <v>34</v>
      </c>
      <c r="J49" s="18" t="s">
        <v>107</v>
      </c>
      <c r="K49" s="18" t="s">
        <v>54</v>
      </c>
      <c r="L49" s="18" t="s">
        <v>53</v>
      </c>
      <c r="M49" s="18" t="s">
        <v>62</v>
      </c>
      <c r="N49" s="18" t="s">
        <v>40</v>
      </c>
      <c r="O49" s="18" t="s">
        <v>38</v>
      </c>
      <c r="P49" s="18" t="s">
        <v>41</v>
      </c>
      <c r="Q49" s="18"/>
      <c r="R49" s="18"/>
      <c r="S49" s="18"/>
      <c r="T49" s="18"/>
      <c r="U49" s="18"/>
      <c r="V49" s="17"/>
      <c r="W49" s="17"/>
      <c r="X49" s="17"/>
      <c r="Y49" s="15"/>
    </row>
    <row r="50" spans="1:25" ht="11.25" customHeight="1" x14ac:dyDescent="0.15">
      <c r="A50" s="73" t="s">
        <v>5</v>
      </c>
      <c r="B50" s="21" t="s">
        <v>24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>
        <v>70</v>
      </c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15"/>
    </row>
    <row r="51" spans="1:25" x14ac:dyDescent="0.15">
      <c r="A51" s="74"/>
      <c r="B51" s="24" t="s">
        <v>138</v>
      </c>
      <c r="C51" s="25"/>
      <c r="D51" s="25">
        <v>3</v>
      </c>
      <c r="E51" s="25"/>
      <c r="F51" s="25"/>
      <c r="G51" s="25">
        <v>70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x14ac:dyDescent="0.15">
      <c r="A52" s="74"/>
      <c r="B52" s="24" t="s">
        <v>63</v>
      </c>
      <c r="C52" s="25">
        <v>70</v>
      </c>
      <c r="D52" s="25"/>
      <c r="E52" s="25"/>
      <c r="F52" s="25">
        <v>17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26"/>
      <c r="X52" s="26"/>
      <c r="Y52" s="15"/>
    </row>
    <row r="53" spans="1:25" ht="11.25" thickBot="1" x14ac:dyDescent="0.2">
      <c r="A53" s="75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9"/>
      <c r="W53" s="29"/>
      <c r="X53" s="29"/>
      <c r="Y53" s="15"/>
    </row>
    <row r="54" spans="1:25" ht="11.25" customHeight="1" x14ac:dyDescent="0.15">
      <c r="A54" s="73" t="s">
        <v>6</v>
      </c>
      <c r="B54" s="21" t="s">
        <v>92</v>
      </c>
      <c r="C54" s="22"/>
      <c r="D54" s="22"/>
      <c r="E54" s="22">
        <v>5</v>
      </c>
      <c r="F54" s="22"/>
      <c r="G54" s="22"/>
      <c r="H54" s="22">
        <v>110</v>
      </c>
      <c r="I54" s="22">
        <v>5</v>
      </c>
      <c r="J54" s="22"/>
      <c r="K54" s="22">
        <v>20</v>
      </c>
      <c r="L54" s="22"/>
      <c r="M54" s="22"/>
      <c r="N54" s="22"/>
      <c r="O54" s="22">
        <v>3</v>
      </c>
      <c r="P54" s="22"/>
      <c r="Q54" s="22"/>
      <c r="R54" s="22"/>
      <c r="S54" s="22"/>
      <c r="T54" s="22"/>
      <c r="U54" s="22"/>
      <c r="V54" s="23"/>
      <c r="W54" s="23"/>
      <c r="X54" s="23"/>
      <c r="Y54" s="15"/>
    </row>
    <row r="55" spans="1:25" x14ac:dyDescent="0.15">
      <c r="A55" s="74"/>
      <c r="B55" s="24" t="s">
        <v>139</v>
      </c>
      <c r="C55" s="25"/>
      <c r="D55" s="25">
        <v>15</v>
      </c>
      <c r="E55" s="25"/>
      <c r="F55" s="25"/>
      <c r="G55" s="25"/>
      <c r="H55" s="25"/>
      <c r="I55" s="25"/>
      <c r="J55" s="25">
        <v>55</v>
      </c>
      <c r="K55" s="25"/>
      <c r="L55" s="25"/>
      <c r="M55" s="25"/>
      <c r="N55" s="25">
        <v>3</v>
      </c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x14ac:dyDescent="0.15">
      <c r="A56" s="74"/>
      <c r="B56" s="24" t="s">
        <v>44</v>
      </c>
      <c r="C56" s="25"/>
      <c r="D56" s="25"/>
      <c r="E56" s="25"/>
      <c r="F56" s="25">
        <v>20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6"/>
      <c r="W56" s="26"/>
      <c r="X56" s="26"/>
      <c r="Y56" s="15"/>
    </row>
    <row r="57" spans="1:25" ht="11.25" thickBot="1" x14ac:dyDescent="0.2">
      <c r="A57" s="75"/>
      <c r="B57" s="27" t="s">
        <v>46</v>
      </c>
      <c r="C57" s="28">
        <v>60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9"/>
      <c r="W57" s="29"/>
      <c r="X57" s="29"/>
      <c r="Y57" s="15"/>
    </row>
    <row r="58" spans="1:25" ht="11.25" customHeight="1" x14ac:dyDescent="0.15">
      <c r="A58" s="73" t="s">
        <v>7</v>
      </c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3"/>
      <c r="W58" s="53"/>
      <c r="X58" s="53"/>
      <c r="Y58" s="15"/>
    </row>
    <row r="59" spans="1:25" x14ac:dyDescent="0.15">
      <c r="A59" s="74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x14ac:dyDescent="0.15">
      <c r="A60" s="74"/>
      <c r="B60" s="5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55"/>
      <c r="W60" s="55"/>
      <c r="X60" s="55"/>
      <c r="Y60" s="15"/>
    </row>
    <row r="61" spans="1:25" ht="11.25" thickBot="1" x14ac:dyDescent="0.2">
      <c r="A61" s="76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8"/>
      <c r="W61" s="58"/>
      <c r="X61" s="58"/>
      <c r="Y61" s="15"/>
    </row>
    <row r="62" spans="1:25" ht="11.25" thickBot="1" x14ac:dyDescent="0.2">
      <c r="A62" s="1">
        <f>SUM(C47)</f>
        <v>73</v>
      </c>
      <c r="B62" s="2" t="s">
        <v>16</v>
      </c>
      <c r="C62" s="31">
        <f>SUM(C50:C53)</f>
        <v>70</v>
      </c>
      <c r="D62" s="31">
        <f t="shared" ref="D62:X62" si="6">SUM(D50:D53)</f>
        <v>3</v>
      </c>
      <c r="E62" s="31">
        <f t="shared" si="6"/>
        <v>0</v>
      </c>
      <c r="F62" s="31">
        <f t="shared" si="6"/>
        <v>17</v>
      </c>
      <c r="G62" s="31">
        <f t="shared" si="6"/>
        <v>70</v>
      </c>
      <c r="H62" s="31">
        <f t="shared" si="6"/>
        <v>0</v>
      </c>
      <c r="I62" s="31">
        <f t="shared" si="6"/>
        <v>0</v>
      </c>
      <c r="J62" s="31">
        <f t="shared" si="6"/>
        <v>0</v>
      </c>
      <c r="K62" s="31">
        <f t="shared" si="6"/>
        <v>0</v>
      </c>
      <c r="L62" s="31">
        <f t="shared" si="6"/>
        <v>0</v>
      </c>
      <c r="M62" s="31">
        <f t="shared" si="6"/>
        <v>70</v>
      </c>
      <c r="N62" s="31">
        <f t="shared" si="6"/>
        <v>0</v>
      </c>
      <c r="O62" s="31">
        <f t="shared" si="6"/>
        <v>0</v>
      </c>
      <c r="P62" s="31">
        <f t="shared" si="6"/>
        <v>0</v>
      </c>
      <c r="Q62" s="31">
        <f t="shared" si="6"/>
        <v>0</v>
      </c>
      <c r="R62" s="31">
        <f t="shared" si="6"/>
        <v>0</v>
      </c>
      <c r="S62" s="31">
        <f t="shared" si="6"/>
        <v>0</v>
      </c>
      <c r="T62" s="31">
        <f t="shared" si="6"/>
        <v>0</v>
      </c>
      <c r="U62" s="31">
        <f t="shared" si="6"/>
        <v>0</v>
      </c>
      <c r="V62" s="31">
        <f t="shared" si="6"/>
        <v>0</v>
      </c>
      <c r="W62" s="31">
        <f t="shared" si="6"/>
        <v>0</v>
      </c>
      <c r="X62" s="31">
        <f t="shared" si="6"/>
        <v>0</v>
      </c>
      <c r="Y62" s="15"/>
    </row>
    <row r="63" spans="1:25" x14ac:dyDescent="0.15">
      <c r="A63" s="3"/>
      <c r="B63" s="4" t="s">
        <v>17</v>
      </c>
      <c r="C63" s="33">
        <f>SUM(A62*C62)/1000</f>
        <v>5.1100000000000003</v>
      </c>
      <c r="D63" s="33">
        <f>+(A62*D62)/1000</f>
        <v>0.219</v>
      </c>
      <c r="E63" s="33">
        <f>+(A62*E62)/1000</f>
        <v>0</v>
      </c>
      <c r="F63" s="33">
        <f>+(A62*F62)/1000</f>
        <v>1.2410000000000001</v>
      </c>
      <c r="G63" s="33">
        <f>+(A62*G62)/1000</f>
        <v>5.1100000000000003</v>
      </c>
      <c r="H63" s="33">
        <f>+(A62*H62)/1000</f>
        <v>0</v>
      </c>
      <c r="I63" s="33">
        <f>+(A62*I62)/1000</f>
        <v>0</v>
      </c>
      <c r="J63" s="33">
        <f>+(A62*J62)/1000</f>
        <v>0</v>
      </c>
      <c r="K63" s="33">
        <f>+(A62*K62)/1000</f>
        <v>0</v>
      </c>
      <c r="L63" s="33">
        <f>+(A62*L62)/1000</f>
        <v>0</v>
      </c>
      <c r="M63" s="33">
        <f>+(A62*M62)/1000</f>
        <v>5.1100000000000003</v>
      </c>
      <c r="N63" s="33">
        <f>+(A62*N62)/1000</f>
        <v>0</v>
      </c>
      <c r="O63" s="33">
        <f>+(A62*O62)/1000</f>
        <v>0</v>
      </c>
      <c r="P63" s="33">
        <f>+(A62*P62)/1000</f>
        <v>0</v>
      </c>
      <c r="Q63" s="33">
        <f>+(A62*Q62)/1000</f>
        <v>0</v>
      </c>
      <c r="R63" s="33">
        <f>+(A62*R62)/1000</f>
        <v>0</v>
      </c>
      <c r="S63" s="33">
        <f>+(A62*S62)/1000</f>
        <v>0</v>
      </c>
      <c r="T63" s="33">
        <f>+(A62*T62)/1000</f>
        <v>0</v>
      </c>
      <c r="U63" s="33">
        <f>+(A62*U62)/1000</f>
        <v>0</v>
      </c>
      <c r="V63" s="33">
        <f>+(A62*V62)/1000</f>
        <v>0</v>
      </c>
      <c r="W63" s="33">
        <f>+(A62*W62)/1000</f>
        <v>0</v>
      </c>
      <c r="X63" s="33">
        <f>+(A62*X62)/1000</f>
        <v>0</v>
      </c>
      <c r="Y63" s="15"/>
    </row>
    <row r="64" spans="1:25" x14ac:dyDescent="0.15">
      <c r="A64" s="1">
        <f>SUM(D47)</f>
        <v>73</v>
      </c>
      <c r="B64" s="4" t="s">
        <v>18</v>
      </c>
      <c r="C64" s="34">
        <f>SUM(C54:C57)</f>
        <v>60</v>
      </c>
      <c r="D64" s="34">
        <f t="shared" ref="D64:X64" si="7">SUM(D54:D57)</f>
        <v>15</v>
      </c>
      <c r="E64" s="34">
        <f t="shared" si="7"/>
        <v>5</v>
      </c>
      <c r="F64" s="34">
        <f t="shared" si="7"/>
        <v>20</v>
      </c>
      <c r="G64" s="34">
        <f t="shared" si="7"/>
        <v>0</v>
      </c>
      <c r="H64" s="34">
        <f t="shared" si="7"/>
        <v>110</v>
      </c>
      <c r="I64" s="34">
        <f t="shared" si="7"/>
        <v>5</v>
      </c>
      <c r="J64" s="34">
        <f t="shared" si="7"/>
        <v>55</v>
      </c>
      <c r="K64" s="34">
        <f t="shared" si="7"/>
        <v>20</v>
      </c>
      <c r="L64" s="34">
        <f t="shared" si="7"/>
        <v>0</v>
      </c>
      <c r="M64" s="34">
        <f t="shared" si="7"/>
        <v>0</v>
      </c>
      <c r="N64" s="34">
        <f t="shared" si="7"/>
        <v>3</v>
      </c>
      <c r="O64" s="34">
        <f t="shared" si="7"/>
        <v>3</v>
      </c>
      <c r="P64" s="34">
        <f t="shared" si="7"/>
        <v>0</v>
      </c>
      <c r="Q64" s="34">
        <f t="shared" si="7"/>
        <v>0</v>
      </c>
      <c r="R64" s="34">
        <f t="shared" si="7"/>
        <v>0</v>
      </c>
      <c r="S64" s="34">
        <f t="shared" si="7"/>
        <v>0</v>
      </c>
      <c r="T64" s="34">
        <f t="shared" si="7"/>
        <v>0</v>
      </c>
      <c r="U64" s="34">
        <f t="shared" si="7"/>
        <v>0</v>
      </c>
      <c r="V64" s="34">
        <f t="shared" si="7"/>
        <v>0</v>
      </c>
      <c r="W64" s="34">
        <f t="shared" si="7"/>
        <v>0</v>
      </c>
      <c r="X64" s="34">
        <f t="shared" si="7"/>
        <v>0</v>
      </c>
      <c r="Y64" s="15"/>
    </row>
    <row r="65" spans="1:25" ht="11.25" thickBot="1" x14ac:dyDescent="0.2">
      <c r="A65" s="5"/>
      <c r="B65" s="6" t="s">
        <v>19</v>
      </c>
      <c r="C65" s="36">
        <f>SUM(A64*C64)/1000</f>
        <v>4.38</v>
      </c>
      <c r="D65" s="36">
        <f>+(A64*D64)/1000</f>
        <v>1.095</v>
      </c>
      <c r="E65" s="36">
        <f>+(A64*E64)/1000</f>
        <v>0.36499999999999999</v>
      </c>
      <c r="F65" s="36">
        <f>+(A64*F64)/1000</f>
        <v>1.46</v>
      </c>
      <c r="G65" s="36">
        <f>+(A64*G64)/1000</f>
        <v>0</v>
      </c>
      <c r="H65" s="36">
        <f>+(A64*H64)/1000</f>
        <v>8.0299999999999994</v>
      </c>
      <c r="I65" s="36">
        <f>+(A64*I64)/1000</f>
        <v>0.36499999999999999</v>
      </c>
      <c r="J65" s="36">
        <f>+(A64*J64)/1000</f>
        <v>4.0149999999999997</v>
      </c>
      <c r="K65" s="36">
        <f>+(A64*K64)/1000</f>
        <v>1.46</v>
      </c>
      <c r="L65" s="36">
        <f>+(A64*L64)/1000</f>
        <v>0</v>
      </c>
      <c r="M65" s="36">
        <f>+(A64*M64)/1000</f>
        <v>0</v>
      </c>
      <c r="N65" s="36">
        <f>+(A64*N64)/1000</f>
        <v>0.219</v>
      </c>
      <c r="O65" s="36">
        <f>+(A64*O64)/1000</f>
        <v>0.219</v>
      </c>
      <c r="P65" s="36">
        <f>+(A64*P64)/1000</f>
        <v>0</v>
      </c>
      <c r="Q65" s="36">
        <f>+(A64*Q64)/1000</f>
        <v>0</v>
      </c>
      <c r="R65" s="36">
        <f>+(A64*R64)/1000</f>
        <v>0</v>
      </c>
      <c r="S65" s="36">
        <f>+(A64*S64)/1000</f>
        <v>0</v>
      </c>
      <c r="T65" s="36">
        <f>+(A64*T64)/1000</f>
        <v>0</v>
      </c>
      <c r="U65" s="36">
        <f>+(A64*U64)/1000</f>
        <v>0</v>
      </c>
      <c r="V65" s="37">
        <f>+(A64*V64)/1000</f>
        <v>0</v>
      </c>
      <c r="W65" s="37">
        <f>+(A64*W64)/1000</f>
        <v>0</v>
      </c>
      <c r="X65" s="37">
        <f>+(A64*X64)/1000</f>
        <v>0</v>
      </c>
      <c r="Y65" s="15"/>
    </row>
    <row r="66" spans="1:25" x14ac:dyDescent="0.15">
      <c r="A66" s="77" t="s">
        <v>8</v>
      </c>
      <c r="B66" s="78"/>
      <c r="C66" s="38">
        <f>+C65+C63</f>
        <v>9.49</v>
      </c>
      <c r="D66" s="38">
        <f t="shared" ref="D66:X66" si="8">+D65+D63</f>
        <v>1.3140000000000001</v>
      </c>
      <c r="E66" s="38">
        <f t="shared" si="8"/>
        <v>0.36499999999999999</v>
      </c>
      <c r="F66" s="38">
        <f t="shared" si="8"/>
        <v>2.7010000000000001</v>
      </c>
      <c r="G66" s="38">
        <f t="shared" si="8"/>
        <v>5.1100000000000003</v>
      </c>
      <c r="H66" s="38">
        <f t="shared" si="8"/>
        <v>8.0299999999999994</v>
      </c>
      <c r="I66" s="38">
        <f t="shared" si="8"/>
        <v>0.36499999999999999</v>
      </c>
      <c r="J66" s="38">
        <f t="shared" si="8"/>
        <v>4.0149999999999997</v>
      </c>
      <c r="K66" s="38">
        <f t="shared" si="8"/>
        <v>1.46</v>
      </c>
      <c r="L66" s="38">
        <f t="shared" si="8"/>
        <v>0</v>
      </c>
      <c r="M66" s="38">
        <f t="shared" si="8"/>
        <v>5.1100000000000003</v>
      </c>
      <c r="N66" s="38">
        <f t="shared" si="8"/>
        <v>0.219</v>
      </c>
      <c r="O66" s="38">
        <f t="shared" si="8"/>
        <v>0.219</v>
      </c>
      <c r="P66" s="38">
        <f t="shared" si="8"/>
        <v>0</v>
      </c>
      <c r="Q66" s="38">
        <f t="shared" si="8"/>
        <v>0</v>
      </c>
      <c r="R66" s="38">
        <f t="shared" si="8"/>
        <v>0</v>
      </c>
      <c r="S66" s="38">
        <f t="shared" si="8"/>
        <v>0</v>
      </c>
      <c r="T66" s="38">
        <f t="shared" si="8"/>
        <v>0</v>
      </c>
      <c r="U66" s="38">
        <f t="shared" si="8"/>
        <v>0</v>
      </c>
      <c r="V66" s="39">
        <f t="shared" si="8"/>
        <v>0</v>
      </c>
      <c r="W66" s="39">
        <f t="shared" si="8"/>
        <v>0</v>
      </c>
      <c r="X66" s="39">
        <f t="shared" si="8"/>
        <v>0</v>
      </c>
      <c r="Y66" s="15"/>
    </row>
    <row r="67" spans="1:25" x14ac:dyDescent="0.15">
      <c r="A67" s="70" t="s">
        <v>9</v>
      </c>
      <c r="B67" s="72"/>
      <c r="C67" s="40">
        <v>264</v>
      </c>
      <c r="D67" s="40">
        <v>578</v>
      </c>
      <c r="E67" s="40">
        <v>2352</v>
      </c>
      <c r="F67" s="40">
        <v>1748</v>
      </c>
      <c r="G67" s="40">
        <v>132</v>
      </c>
      <c r="H67" s="40">
        <v>348</v>
      </c>
      <c r="I67" s="40">
        <v>787</v>
      </c>
      <c r="J67" s="40">
        <v>268</v>
      </c>
      <c r="K67" s="40">
        <v>203</v>
      </c>
      <c r="L67" s="40">
        <v>53</v>
      </c>
      <c r="M67" s="40">
        <v>525</v>
      </c>
      <c r="N67" s="40">
        <v>153</v>
      </c>
      <c r="O67" s="40">
        <v>209</v>
      </c>
      <c r="P67" s="40">
        <v>147</v>
      </c>
      <c r="Q67" s="40"/>
      <c r="R67" s="40"/>
      <c r="S67" s="40"/>
      <c r="T67" s="40"/>
      <c r="U67" s="40"/>
      <c r="V67" s="41"/>
      <c r="W67" s="41"/>
      <c r="X67" s="41"/>
      <c r="Y67" s="15"/>
    </row>
    <row r="68" spans="1:25" x14ac:dyDescent="0.15">
      <c r="A68" s="7">
        <f>SUM(A62)</f>
        <v>73</v>
      </c>
      <c r="B68" s="8" t="s">
        <v>10</v>
      </c>
      <c r="C68" s="42">
        <f>SUM(C63*C67)</f>
        <v>1349.0400000000002</v>
      </c>
      <c r="D68" s="42">
        <f>SUM(D63*D67)</f>
        <v>126.58199999999999</v>
      </c>
      <c r="E68" s="42">
        <f t="shared" ref="E68:X68" si="9">SUM(E63*E67)</f>
        <v>0</v>
      </c>
      <c r="F68" s="42">
        <f t="shared" si="9"/>
        <v>2169.268</v>
      </c>
      <c r="G68" s="42">
        <f t="shared" si="9"/>
        <v>674.5200000000001</v>
      </c>
      <c r="H68" s="42">
        <f t="shared" si="9"/>
        <v>0</v>
      </c>
      <c r="I68" s="42">
        <f t="shared" si="9"/>
        <v>0</v>
      </c>
      <c r="J68" s="42">
        <f t="shared" si="9"/>
        <v>0</v>
      </c>
      <c r="K68" s="42">
        <f t="shared" si="9"/>
        <v>0</v>
      </c>
      <c r="L68" s="42">
        <f t="shared" si="9"/>
        <v>0</v>
      </c>
      <c r="M68" s="42">
        <f t="shared" si="9"/>
        <v>2682.75</v>
      </c>
      <c r="N68" s="42">
        <f t="shared" si="9"/>
        <v>0</v>
      </c>
      <c r="O68" s="42">
        <f t="shared" si="9"/>
        <v>0</v>
      </c>
      <c r="P68" s="42">
        <f t="shared" si="9"/>
        <v>0</v>
      </c>
      <c r="Q68" s="42">
        <f t="shared" si="9"/>
        <v>0</v>
      </c>
      <c r="R68" s="42">
        <f t="shared" si="9"/>
        <v>0</v>
      </c>
      <c r="S68" s="42">
        <f t="shared" si="9"/>
        <v>0</v>
      </c>
      <c r="T68" s="42">
        <f t="shared" si="9"/>
        <v>0</v>
      </c>
      <c r="U68" s="42">
        <f t="shared" si="9"/>
        <v>0</v>
      </c>
      <c r="V68" s="42">
        <f t="shared" si="9"/>
        <v>0</v>
      </c>
      <c r="W68" s="42">
        <f t="shared" si="9"/>
        <v>0</v>
      </c>
      <c r="X68" s="42">
        <f t="shared" si="9"/>
        <v>0</v>
      </c>
      <c r="Y68" s="43">
        <f>SUM(C68:X68)</f>
        <v>7002.1600000000008</v>
      </c>
    </row>
    <row r="69" spans="1:25" x14ac:dyDescent="0.15">
      <c r="A69" s="7">
        <f>SUM(A64)</f>
        <v>73</v>
      </c>
      <c r="B69" s="8" t="s">
        <v>10</v>
      </c>
      <c r="C69" s="42">
        <f>SUM(C65*C67)</f>
        <v>1156.32</v>
      </c>
      <c r="D69" s="42">
        <f>SUM(D65*D67)</f>
        <v>632.91</v>
      </c>
      <c r="E69" s="42">
        <f t="shared" ref="E69:X69" si="10">SUM(E65*E67)</f>
        <v>858.48</v>
      </c>
      <c r="F69" s="42">
        <f t="shared" si="10"/>
        <v>2552.08</v>
      </c>
      <c r="G69" s="42">
        <f t="shared" si="10"/>
        <v>0</v>
      </c>
      <c r="H69" s="42">
        <f t="shared" si="10"/>
        <v>2794.4399999999996</v>
      </c>
      <c r="I69" s="42">
        <f t="shared" si="10"/>
        <v>287.255</v>
      </c>
      <c r="J69" s="42">
        <f t="shared" si="10"/>
        <v>1076.02</v>
      </c>
      <c r="K69" s="42">
        <f t="shared" si="10"/>
        <v>296.38</v>
      </c>
      <c r="L69" s="42">
        <f t="shared" si="10"/>
        <v>0</v>
      </c>
      <c r="M69" s="42">
        <f t="shared" si="10"/>
        <v>0</v>
      </c>
      <c r="N69" s="42">
        <f t="shared" si="10"/>
        <v>33.506999999999998</v>
      </c>
      <c r="O69" s="42">
        <f t="shared" si="10"/>
        <v>45.771000000000001</v>
      </c>
      <c r="P69" s="42">
        <f t="shared" si="10"/>
        <v>0</v>
      </c>
      <c r="Q69" s="42">
        <f t="shared" si="10"/>
        <v>0</v>
      </c>
      <c r="R69" s="42">
        <f t="shared" si="10"/>
        <v>0</v>
      </c>
      <c r="S69" s="42">
        <f t="shared" si="10"/>
        <v>0</v>
      </c>
      <c r="T69" s="42">
        <f t="shared" si="10"/>
        <v>0</v>
      </c>
      <c r="U69" s="42">
        <f t="shared" si="10"/>
        <v>0</v>
      </c>
      <c r="V69" s="42">
        <f t="shared" si="10"/>
        <v>0</v>
      </c>
      <c r="W69" s="42">
        <f t="shared" si="10"/>
        <v>0</v>
      </c>
      <c r="X69" s="42">
        <f t="shared" si="10"/>
        <v>0</v>
      </c>
      <c r="Y69" s="43">
        <f>SUM(C69:X69)</f>
        <v>9733.1629999999986</v>
      </c>
    </row>
    <row r="70" spans="1:25" x14ac:dyDescent="0.15">
      <c r="A70" s="79" t="s">
        <v>11</v>
      </c>
      <c r="B70" s="80"/>
      <c r="C70" s="44">
        <f>SUM(C68:C69)</f>
        <v>2505.36</v>
      </c>
      <c r="D70" s="44">
        <f t="shared" ref="D70:X70" si="11">+D66*D67</f>
        <v>759.49200000000008</v>
      </c>
      <c r="E70" s="44">
        <f t="shared" si="11"/>
        <v>858.48</v>
      </c>
      <c r="F70" s="44">
        <f t="shared" si="11"/>
        <v>4721.348</v>
      </c>
      <c r="G70" s="44">
        <f t="shared" si="11"/>
        <v>674.5200000000001</v>
      </c>
      <c r="H70" s="44">
        <f t="shared" si="11"/>
        <v>2794.4399999999996</v>
      </c>
      <c r="I70" s="44">
        <f t="shared" si="11"/>
        <v>287.255</v>
      </c>
      <c r="J70" s="44">
        <f t="shared" si="11"/>
        <v>1076.02</v>
      </c>
      <c r="K70" s="44">
        <f t="shared" si="11"/>
        <v>296.38</v>
      </c>
      <c r="L70" s="44">
        <f t="shared" si="11"/>
        <v>0</v>
      </c>
      <c r="M70" s="44">
        <f t="shared" si="11"/>
        <v>2682.75</v>
      </c>
      <c r="N70" s="44">
        <f t="shared" si="11"/>
        <v>33.506999999999998</v>
      </c>
      <c r="O70" s="44">
        <f t="shared" si="11"/>
        <v>45.771000000000001</v>
      </c>
      <c r="P70" s="44">
        <f t="shared" si="11"/>
        <v>0</v>
      </c>
      <c r="Q70" s="44">
        <f t="shared" si="11"/>
        <v>0</v>
      </c>
      <c r="R70" s="44">
        <f t="shared" si="11"/>
        <v>0</v>
      </c>
      <c r="S70" s="44">
        <f t="shared" si="11"/>
        <v>0</v>
      </c>
      <c r="T70" s="44">
        <f t="shared" si="11"/>
        <v>0</v>
      </c>
      <c r="U70" s="44">
        <f t="shared" si="11"/>
        <v>0</v>
      </c>
      <c r="V70" s="45">
        <f t="shared" si="11"/>
        <v>0</v>
      </c>
      <c r="W70" s="45">
        <f t="shared" si="11"/>
        <v>0</v>
      </c>
      <c r="X70" s="45">
        <f t="shared" si="11"/>
        <v>0</v>
      </c>
      <c r="Y70" s="43">
        <f>SUM(C70:X70)</f>
        <v>16735.323</v>
      </c>
    </row>
    <row r="71" spans="1:25" x14ac:dyDescent="0.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</row>
    <row r="72" spans="1:25" x14ac:dyDescent="0.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7"/>
    </row>
    <row r="73" spans="1:25" x14ac:dyDescent="0.15">
      <c r="A73" s="64" t="s">
        <v>12</v>
      </c>
      <c r="B73" s="64"/>
      <c r="C73" s="50"/>
      <c r="H73" s="64" t="s">
        <v>13</v>
      </c>
      <c r="I73" s="64"/>
      <c r="J73" s="64"/>
      <c r="K73" s="64"/>
      <c r="P73" s="64" t="s">
        <v>14</v>
      </c>
      <c r="Q73" s="64"/>
      <c r="R73" s="64"/>
      <c r="S73" s="64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6:J46"/>
    <mergeCell ref="M46:Q46"/>
    <mergeCell ref="R46:V46"/>
    <mergeCell ref="P73:S73"/>
    <mergeCell ref="P47:S47"/>
    <mergeCell ref="A48:B49"/>
    <mergeCell ref="C48:V48"/>
    <mergeCell ref="A50:A53"/>
    <mergeCell ref="A54:A57"/>
    <mergeCell ref="A58:A61"/>
    <mergeCell ref="A66:B66"/>
    <mergeCell ref="A67:B67"/>
    <mergeCell ref="A70:B70"/>
    <mergeCell ref="A73:B73"/>
    <mergeCell ref="H73:K7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S15" sqref="S15"/>
    </sheetView>
  </sheetViews>
  <sheetFormatPr defaultRowHeight="10.5" x14ac:dyDescent="0.15"/>
  <cols>
    <col min="1" max="1" width="3.140625" style="9" customWidth="1"/>
    <col min="2" max="2" width="19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1" t="s">
        <v>0</v>
      </c>
      <c r="C1" s="81"/>
      <c r="D1" s="81"/>
      <c r="E1" s="81"/>
      <c r="F1" s="81"/>
      <c r="G1" s="81"/>
      <c r="H1" s="81"/>
      <c r="I1" s="81"/>
      <c r="J1" s="81"/>
      <c r="L1" s="10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>
        <v>42849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1.5" thickBot="1" x14ac:dyDescent="0.2">
      <c r="A4" s="68"/>
      <c r="B4" s="69"/>
      <c r="C4" s="16" t="s">
        <v>42</v>
      </c>
      <c r="D4" s="17" t="s">
        <v>27</v>
      </c>
      <c r="E4" s="18" t="s">
        <v>29</v>
      </c>
      <c r="F4" s="18" t="s">
        <v>30</v>
      </c>
      <c r="G4" s="18" t="s">
        <v>53</v>
      </c>
      <c r="H4" s="18" t="s">
        <v>48</v>
      </c>
      <c r="I4" s="19" t="s">
        <v>28</v>
      </c>
      <c r="J4" s="18" t="s">
        <v>143</v>
      </c>
      <c r="K4" s="18" t="s">
        <v>38</v>
      </c>
      <c r="L4" s="18" t="s">
        <v>47</v>
      </c>
      <c r="M4" s="18" t="s">
        <v>58</v>
      </c>
      <c r="N4" s="19" t="s">
        <v>59</v>
      </c>
      <c r="O4" s="18" t="s">
        <v>32</v>
      </c>
      <c r="P4" s="18" t="s">
        <v>86</v>
      </c>
      <c r="Q4" s="18" t="s">
        <v>62</v>
      </c>
      <c r="R4" s="18" t="s">
        <v>40</v>
      </c>
      <c r="S4" s="18" t="s">
        <v>36</v>
      </c>
      <c r="T4" s="18" t="s">
        <v>35</v>
      </c>
      <c r="U4" s="19"/>
      <c r="V4" s="20"/>
      <c r="W4" s="17"/>
      <c r="X4" s="17"/>
      <c r="Y4" s="15"/>
    </row>
    <row r="5" spans="1:25" ht="11.25" customHeight="1" x14ac:dyDescent="0.15">
      <c r="A5" s="73" t="s">
        <v>5</v>
      </c>
      <c r="B5" s="21" t="s">
        <v>43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144</v>
      </c>
      <c r="C6" s="25"/>
      <c r="D6" s="25"/>
      <c r="E6" s="25"/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66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6</v>
      </c>
      <c r="B9" s="21" t="s">
        <v>32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40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146</v>
      </c>
      <c r="C10" s="25"/>
      <c r="D10" s="25"/>
      <c r="E10" s="25"/>
      <c r="F10" s="25"/>
      <c r="G10" s="25"/>
      <c r="H10" s="25">
        <v>40</v>
      </c>
      <c r="I10" s="25">
        <v>8</v>
      </c>
      <c r="J10" s="25">
        <v>25</v>
      </c>
      <c r="K10" s="25">
        <v>3</v>
      </c>
      <c r="L10" s="25">
        <v>20</v>
      </c>
      <c r="M10" s="25">
        <v>5</v>
      </c>
      <c r="N10" s="25"/>
      <c r="O10" s="25">
        <v>10</v>
      </c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29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7</v>
      </c>
      <c r="B13" s="21" t="s">
        <v>59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35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v>60</v>
      </c>
      <c r="U14" s="25"/>
      <c r="V14" s="26"/>
      <c r="W14" s="26"/>
      <c r="X14" s="26"/>
      <c r="Y14" s="15"/>
    </row>
    <row r="15" spans="1:25" x14ac:dyDescent="0.15">
      <c r="A15" s="74"/>
      <c r="B15" s="24" t="s">
        <v>114</v>
      </c>
      <c r="C15" s="25"/>
      <c r="D15" s="25">
        <v>13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50</v>
      </c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 t="s">
        <v>42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20</v>
      </c>
      <c r="G17" s="31">
        <f t="shared" si="0"/>
        <v>1</v>
      </c>
      <c r="H17" s="31">
        <f t="shared" si="0"/>
        <v>40</v>
      </c>
      <c r="I17" s="31">
        <f t="shared" si="0"/>
        <v>8</v>
      </c>
      <c r="J17" s="31">
        <f t="shared" si="0"/>
        <v>25</v>
      </c>
      <c r="K17" s="31">
        <f t="shared" si="0"/>
        <v>3</v>
      </c>
      <c r="L17" s="31">
        <f t="shared" si="0"/>
        <v>20</v>
      </c>
      <c r="M17" s="31">
        <f t="shared" si="0"/>
        <v>5</v>
      </c>
      <c r="N17" s="31">
        <f t="shared" si="0"/>
        <v>0</v>
      </c>
      <c r="O17" s="31">
        <f t="shared" si="0"/>
        <v>50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0.02</v>
      </c>
      <c r="G18" s="33">
        <f>+(A17*G17)</f>
        <v>1</v>
      </c>
      <c r="H18" s="33">
        <f>+(A17*H17)/1000</f>
        <v>0.04</v>
      </c>
      <c r="I18" s="33">
        <f>+(A17*I17)/1000</f>
        <v>8.0000000000000002E-3</v>
      </c>
      <c r="J18" s="33">
        <f>+(A17*J17)/1000</f>
        <v>2.5000000000000001E-2</v>
      </c>
      <c r="K18" s="33">
        <f>+(A17*K17)/1000</f>
        <v>3.0000000000000001E-3</v>
      </c>
      <c r="L18" s="33">
        <f>+(A17*L17)/1000</f>
        <v>0.02</v>
      </c>
      <c r="M18" s="33">
        <f>+(A17*M17)/1000</f>
        <v>5.0000000000000001E-3</v>
      </c>
      <c r="N18" s="33">
        <f>+(A17*N17)/1000</f>
        <v>0</v>
      </c>
      <c r="O18" s="33">
        <f>+(A17*O17)/1000</f>
        <v>0.05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13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50</v>
      </c>
      <c r="T19" s="34">
        <f t="shared" si="1"/>
        <v>60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1.2999999999999999E-2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0.05</v>
      </c>
      <c r="T20" s="36">
        <f>+(A19*T19)/1000</f>
        <v>0.06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8</v>
      </c>
      <c r="B21" s="78"/>
      <c r="C21" s="38">
        <f>+C20+C18</f>
        <v>0.12</v>
      </c>
      <c r="D21" s="38">
        <f t="shared" ref="D21:X21" si="2">+D20+D18</f>
        <v>1.2999999999999999E-2</v>
      </c>
      <c r="E21" s="38">
        <f t="shared" si="2"/>
        <v>1.4E-2</v>
      </c>
      <c r="F21" s="38">
        <f t="shared" si="2"/>
        <v>0.02</v>
      </c>
      <c r="G21" s="38">
        <f t="shared" si="2"/>
        <v>1</v>
      </c>
      <c r="H21" s="38">
        <f t="shared" si="2"/>
        <v>0.04</v>
      </c>
      <c r="I21" s="38">
        <f t="shared" si="2"/>
        <v>8.0000000000000002E-3</v>
      </c>
      <c r="J21" s="38">
        <f t="shared" si="2"/>
        <v>2.5000000000000001E-2</v>
      </c>
      <c r="K21" s="38">
        <f t="shared" si="2"/>
        <v>3.0000000000000001E-3</v>
      </c>
      <c r="L21" s="38">
        <f t="shared" si="2"/>
        <v>0.02</v>
      </c>
      <c r="M21" s="38">
        <f t="shared" si="2"/>
        <v>5.0000000000000001E-3</v>
      </c>
      <c r="N21" s="38">
        <f t="shared" si="2"/>
        <v>0.05</v>
      </c>
      <c r="O21" s="38">
        <f t="shared" si="2"/>
        <v>0.05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0.05</v>
      </c>
      <c r="T21" s="38">
        <f t="shared" si="2"/>
        <v>0.06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9</v>
      </c>
      <c r="B22" s="72"/>
      <c r="C22" s="40">
        <v>264</v>
      </c>
      <c r="D22" s="40">
        <v>787</v>
      </c>
      <c r="E22" s="40">
        <v>1748</v>
      </c>
      <c r="F22" s="40">
        <v>390</v>
      </c>
      <c r="G22" s="40">
        <v>53</v>
      </c>
      <c r="H22" s="40">
        <v>2373</v>
      </c>
      <c r="I22" s="40">
        <v>2352</v>
      </c>
      <c r="J22" s="40">
        <v>693</v>
      </c>
      <c r="K22" s="40">
        <v>414</v>
      </c>
      <c r="L22" s="40">
        <v>132</v>
      </c>
      <c r="M22" s="40">
        <v>198</v>
      </c>
      <c r="N22" s="40">
        <v>494</v>
      </c>
      <c r="O22" s="40">
        <v>137</v>
      </c>
      <c r="P22" s="40">
        <v>762</v>
      </c>
      <c r="Q22" s="40">
        <v>338</v>
      </c>
      <c r="R22" s="40">
        <v>153</v>
      </c>
      <c r="S22" s="40">
        <v>268</v>
      </c>
      <c r="T22" s="40">
        <v>348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0</v>
      </c>
      <c r="E23" s="42">
        <f t="shared" ref="E23:X23" si="3">SUM(E18*E22)</f>
        <v>24.472000000000001</v>
      </c>
      <c r="F23" s="42">
        <f t="shared" si="3"/>
        <v>7.8</v>
      </c>
      <c r="G23" s="42">
        <f t="shared" si="3"/>
        <v>53</v>
      </c>
      <c r="H23" s="42">
        <f t="shared" si="3"/>
        <v>94.92</v>
      </c>
      <c r="I23" s="42">
        <f t="shared" si="3"/>
        <v>18.815999999999999</v>
      </c>
      <c r="J23" s="42">
        <f t="shared" si="3"/>
        <v>17.324999999999999</v>
      </c>
      <c r="K23" s="42">
        <f t="shared" si="3"/>
        <v>1.242</v>
      </c>
      <c r="L23" s="42">
        <f t="shared" si="3"/>
        <v>2.64</v>
      </c>
      <c r="M23" s="42">
        <f t="shared" si="3"/>
        <v>0.99</v>
      </c>
      <c r="N23" s="42">
        <f t="shared" si="3"/>
        <v>0</v>
      </c>
      <c r="O23" s="42">
        <f t="shared" si="3"/>
        <v>6.8500000000000005</v>
      </c>
      <c r="P23" s="42">
        <f t="shared" si="3"/>
        <v>53.34</v>
      </c>
      <c r="Q23" s="42">
        <f t="shared" si="3"/>
        <v>23.660000000000004</v>
      </c>
      <c r="R23" s="42">
        <f t="shared" si="3"/>
        <v>0.76500000000000001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326.94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10.231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24.700000000000003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13.4</v>
      </c>
      <c r="T24" s="42">
        <f t="shared" si="4"/>
        <v>20.88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79.771000000000001</v>
      </c>
    </row>
    <row r="25" spans="1:25" x14ac:dyDescent="0.15">
      <c r="A25" s="79" t="s">
        <v>11</v>
      </c>
      <c r="B25" s="80"/>
      <c r="C25" s="44">
        <f>SUM(C23:C24)</f>
        <v>31.68</v>
      </c>
      <c r="D25" s="44">
        <f t="shared" ref="D25:X25" si="5">+D21*D22</f>
        <v>10.231</v>
      </c>
      <c r="E25" s="44">
        <f t="shared" si="5"/>
        <v>24.472000000000001</v>
      </c>
      <c r="F25" s="44">
        <f t="shared" si="5"/>
        <v>7.8</v>
      </c>
      <c r="G25" s="44">
        <f t="shared" si="5"/>
        <v>53</v>
      </c>
      <c r="H25" s="44">
        <f t="shared" si="5"/>
        <v>94.92</v>
      </c>
      <c r="I25" s="44">
        <f t="shared" si="5"/>
        <v>18.815999999999999</v>
      </c>
      <c r="J25" s="44">
        <f t="shared" si="5"/>
        <v>17.324999999999999</v>
      </c>
      <c r="K25" s="44">
        <f t="shared" si="5"/>
        <v>1.242</v>
      </c>
      <c r="L25" s="44">
        <f t="shared" si="5"/>
        <v>2.64</v>
      </c>
      <c r="M25" s="44">
        <f t="shared" si="5"/>
        <v>0.99</v>
      </c>
      <c r="N25" s="44">
        <f t="shared" si="5"/>
        <v>24.700000000000003</v>
      </c>
      <c r="O25" s="44">
        <f t="shared" si="5"/>
        <v>6.8500000000000005</v>
      </c>
      <c r="P25" s="44">
        <f t="shared" si="5"/>
        <v>53.34</v>
      </c>
      <c r="Q25" s="44">
        <f t="shared" si="5"/>
        <v>23.660000000000004</v>
      </c>
      <c r="R25" s="44">
        <f t="shared" si="5"/>
        <v>0.76500000000000001</v>
      </c>
      <c r="S25" s="44">
        <f t="shared" si="5"/>
        <v>13.4</v>
      </c>
      <c r="T25" s="44">
        <f t="shared" si="5"/>
        <v>20.88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406.71100000000007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4" t="s">
        <v>12</v>
      </c>
      <c r="B28" s="64"/>
      <c r="C28" s="50"/>
      <c r="H28" s="64" t="s">
        <v>13</v>
      </c>
      <c r="I28" s="64"/>
      <c r="J28" s="64"/>
      <c r="K28" s="64"/>
      <c r="P28" s="64" t="s">
        <v>14</v>
      </c>
      <c r="Q28" s="64"/>
      <c r="R28" s="64"/>
      <c r="S28" s="64"/>
    </row>
    <row r="31" spans="1:25" x14ac:dyDescent="0.15">
      <c r="B31" s="81" t="s">
        <v>0</v>
      </c>
      <c r="C31" s="81"/>
      <c r="D31" s="81"/>
      <c r="E31" s="81"/>
      <c r="F31" s="81"/>
      <c r="G31" s="81"/>
      <c r="H31" s="81"/>
      <c r="I31" s="81"/>
      <c r="J31" s="81"/>
      <c r="L31" s="10"/>
      <c r="M31" s="82" t="s">
        <v>1</v>
      </c>
      <c r="N31" s="82"/>
      <c r="O31" s="82"/>
      <c r="P31" s="82"/>
      <c r="Q31" s="82"/>
      <c r="R31" s="82" t="s">
        <v>15</v>
      </c>
      <c r="S31" s="82"/>
      <c r="T31" s="82"/>
      <c r="U31" s="82"/>
      <c r="V31" s="8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>
        <v>42849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42.75" thickBot="1" x14ac:dyDescent="0.2">
      <c r="A34" s="68"/>
      <c r="B34" s="69"/>
      <c r="C34" s="16" t="s">
        <v>42</v>
      </c>
      <c r="D34" s="18" t="s">
        <v>27</v>
      </c>
      <c r="E34" s="18" t="s">
        <v>91</v>
      </c>
      <c r="F34" s="18" t="s">
        <v>29</v>
      </c>
      <c r="G34" s="18" t="s">
        <v>33</v>
      </c>
      <c r="H34" s="18" t="s">
        <v>32</v>
      </c>
      <c r="I34" s="18" t="s">
        <v>34</v>
      </c>
      <c r="J34" s="18" t="s">
        <v>48</v>
      </c>
      <c r="K34" s="18" t="s">
        <v>107</v>
      </c>
      <c r="L34" s="18" t="s">
        <v>39</v>
      </c>
      <c r="M34" s="18" t="s">
        <v>40</v>
      </c>
      <c r="N34" s="18" t="s">
        <v>41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>
        <v>70</v>
      </c>
      <c r="B35" s="21" t="s">
        <v>55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91</v>
      </c>
      <c r="C36" s="25"/>
      <c r="D36" s="25"/>
      <c r="E36" s="25">
        <v>30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44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 t="s">
        <v>26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6</v>
      </c>
      <c r="B39" s="21" t="s">
        <v>45</v>
      </c>
      <c r="C39" s="22"/>
      <c r="D39" s="22"/>
      <c r="E39" s="22"/>
      <c r="F39" s="22"/>
      <c r="G39" s="22">
        <v>30</v>
      </c>
      <c r="H39" s="22">
        <v>30</v>
      </c>
      <c r="I39" s="22">
        <v>15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147</v>
      </c>
      <c r="C40" s="25"/>
      <c r="D40" s="25">
        <v>15</v>
      </c>
      <c r="E40" s="25"/>
      <c r="F40" s="25"/>
      <c r="G40" s="25"/>
      <c r="H40" s="25"/>
      <c r="I40" s="25"/>
      <c r="J40" s="25">
        <v>25</v>
      </c>
      <c r="K40" s="25">
        <v>60</v>
      </c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29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 t="s">
        <v>46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30</v>
      </c>
      <c r="F47" s="31">
        <f t="shared" si="6"/>
        <v>20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0.03</v>
      </c>
      <c r="F48" s="33">
        <f>+(A47*F47)/1000</f>
        <v>0.02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15</v>
      </c>
      <c r="G49" s="34">
        <f t="shared" si="7"/>
        <v>30</v>
      </c>
      <c r="H49" s="34">
        <f t="shared" si="7"/>
        <v>30</v>
      </c>
      <c r="I49" s="34">
        <f t="shared" si="7"/>
        <v>15</v>
      </c>
      <c r="J49" s="34">
        <f t="shared" si="7"/>
        <v>25</v>
      </c>
      <c r="K49" s="34">
        <f t="shared" si="7"/>
        <v>60</v>
      </c>
      <c r="L49" s="34">
        <f t="shared" si="7"/>
        <v>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1.4999999999999999E-2</v>
      </c>
      <c r="G50" s="36">
        <f>+(A49*G49)/1000</f>
        <v>0.03</v>
      </c>
      <c r="H50" s="36">
        <f>+(A49*H49)/1000</f>
        <v>0.03</v>
      </c>
      <c r="I50" s="36">
        <f>+(A49*I49)/1000</f>
        <v>1.4999999999999999E-2</v>
      </c>
      <c r="J50" s="36">
        <f>+(A49*J49)/1000</f>
        <v>2.5000000000000001E-2</v>
      </c>
      <c r="K50" s="36">
        <f>+(A49*K49)/1000</f>
        <v>0.06</v>
      </c>
      <c r="L50" s="36">
        <f>+(A49*L49)/1000</f>
        <v>0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8</v>
      </c>
      <c r="B51" s="78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0.03</v>
      </c>
      <c r="F51" s="38">
        <f t="shared" si="8"/>
        <v>3.5000000000000003E-2</v>
      </c>
      <c r="G51" s="38">
        <f t="shared" si="8"/>
        <v>0.03</v>
      </c>
      <c r="H51" s="38">
        <f t="shared" si="8"/>
        <v>0.03</v>
      </c>
      <c r="I51" s="38">
        <f t="shared" si="8"/>
        <v>1.4999999999999999E-2</v>
      </c>
      <c r="J51" s="38">
        <f t="shared" si="8"/>
        <v>2.5000000000000001E-2</v>
      </c>
      <c r="K51" s="38">
        <f t="shared" si="8"/>
        <v>0.06</v>
      </c>
      <c r="L51" s="38">
        <f t="shared" si="8"/>
        <v>7.0000000000000007E-2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9</v>
      </c>
      <c r="B52" s="72"/>
      <c r="C52" s="40">
        <v>264</v>
      </c>
      <c r="D52" s="40">
        <v>578</v>
      </c>
      <c r="E52" s="40">
        <v>567</v>
      </c>
      <c r="F52" s="40">
        <v>1748</v>
      </c>
      <c r="G52" s="40">
        <v>132</v>
      </c>
      <c r="H52" s="40">
        <v>137</v>
      </c>
      <c r="I52" s="40">
        <v>787</v>
      </c>
      <c r="J52" s="40">
        <v>2373</v>
      </c>
      <c r="K52" s="40">
        <v>268</v>
      </c>
      <c r="L52" s="40">
        <v>338</v>
      </c>
      <c r="M52" s="40">
        <v>153</v>
      </c>
      <c r="N52" s="40">
        <v>147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0</v>
      </c>
      <c r="E53" s="42">
        <f t="shared" ref="E53:X53" si="9">SUM(E48*E52)</f>
        <v>17.009999999999998</v>
      </c>
      <c r="F53" s="42">
        <f t="shared" si="9"/>
        <v>34.96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23.660000000000004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94.109999999999985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8.67</v>
      </c>
      <c r="E54" s="42">
        <f t="shared" ref="E54:X54" si="10">SUM(E50*E52)</f>
        <v>0</v>
      </c>
      <c r="F54" s="42">
        <f t="shared" si="10"/>
        <v>26.22</v>
      </c>
      <c r="G54" s="42">
        <f t="shared" si="10"/>
        <v>3.96</v>
      </c>
      <c r="H54" s="42">
        <f t="shared" si="10"/>
        <v>4.1099999999999994</v>
      </c>
      <c r="I54" s="42">
        <f t="shared" si="10"/>
        <v>11.805</v>
      </c>
      <c r="J54" s="42">
        <f t="shared" si="10"/>
        <v>59.325000000000003</v>
      </c>
      <c r="K54" s="42">
        <f t="shared" si="10"/>
        <v>16.079999999999998</v>
      </c>
      <c r="L54" s="42">
        <f t="shared" si="10"/>
        <v>0</v>
      </c>
      <c r="M54" s="42">
        <f t="shared" si="10"/>
        <v>0.45900000000000002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146.46899999999999</v>
      </c>
    </row>
    <row r="55" spans="1:25" x14ac:dyDescent="0.15">
      <c r="A55" s="79" t="s">
        <v>11</v>
      </c>
      <c r="B55" s="80"/>
      <c r="C55" s="44">
        <f>SUM(C53:C54)</f>
        <v>34.32</v>
      </c>
      <c r="D55" s="44">
        <f t="shared" ref="D55:X55" si="11">+D51*D52</f>
        <v>8.67</v>
      </c>
      <c r="E55" s="44">
        <f t="shared" si="11"/>
        <v>17.009999999999998</v>
      </c>
      <c r="F55" s="44">
        <f t="shared" si="11"/>
        <v>61.180000000000007</v>
      </c>
      <c r="G55" s="44">
        <f t="shared" si="11"/>
        <v>3.96</v>
      </c>
      <c r="H55" s="44">
        <f t="shared" si="11"/>
        <v>4.1099999999999994</v>
      </c>
      <c r="I55" s="44">
        <f t="shared" si="11"/>
        <v>11.805</v>
      </c>
      <c r="J55" s="44">
        <f t="shared" si="11"/>
        <v>59.325000000000003</v>
      </c>
      <c r="K55" s="44">
        <f t="shared" si="11"/>
        <v>16.079999999999998</v>
      </c>
      <c r="L55" s="44">
        <f t="shared" si="11"/>
        <v>23.660000000000004</v>
      </c>
      <c r="M55" s="44">
        <f t="shared" si="11"/>
        <v>0.45900000000000002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240.57899999999998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4" t="s">
        <v>12</v>
      </c>
      <c r="B58" s="64"/>
      <c r="C58" s="50"/>
      <c r="H58" s="64" t="s">
        <v>13</v>
      </c>
      <c r="I58" s="64"/>
      <c r="J58" s="64"/>
      <c r="K58" s="64"/>
      <c r="P58" s="64" t="s">
        <v>14</v>
      </c>
      <c r="Q58" s="64"/>
      <c r="R58" s="64"/>
      <c r="S58" s="64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workbookViewId="0">
      <selection activeCell="U9" sqref="U9"/>
    </sheetView>
  </sheetViews>
  <sheetFormatPr defaultRowHeight="10.5" x14ac:dyDescent="0.15"/>
  <cols>
    <col min="1" max="1" width="3.140625" style="9" customWidth="1"/>
    <col min="2" max="2" width="20.140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28515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1" t="s">
        <v>0</v>
      </c>
      <c r="C1" s="81"/>
      <c r="D1" s="81"/>
      <c r="E1" s="81"/>
      <c r="F1" s="81"/>
      <c r="G1" s="81"/>
      <c r="H1" s="81"/>
      <c r="I1" s="81"/>
      <c r="J1" s="81"/>
      <c r="L1" s="10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>
        <v>42850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1.5" thickBot="1" x14ac:dyDescent="0.2">
      <c r="A4" s="68"/>
      <c r="B4" s="69"/>
      <c r="C4" s="16" t="s">
        <v>42</v>
      </c>
      <c r="D4" s="17" t="s">
        <v>28</v>
      </c>
      <c r="E4" s="18" t="s">
        <v>29</v>
      </c>
      <c r="F4" s="18" t="s">
        <v>37</v>
      </c>
      <c r="G4" s="18" t="s">
        <v>27</v>
      </c>
      <c r="H4" s="18" t="s">
        <v>30</v>
      </c>
      <c r="I4" s="19" t="s">
        <v>35</v>
      </c>
      <c r="J4" s="18" t="s">
        <v>34</v>
      </c>
      <c r="K4" s="18" t="s">
        <v>48</v>
      </c>
      <c r="L4" s="18" t="s">
        <v>59</v>
      </c>
      <c r="M4" s="18" t="s">
        <v>31</v>
      </c>
      <c r="N4" s="19" t="s">
        <v>32</v>
      </c>
      <c r="O4" s="18" t="s">
        <v>38</v>
      </c>
      <c r="P4" s="18" t="s">
        <v>47</v>
      </c>
      <c r="Q4" s="18" t="s">
        <v>40</v>
      </c>
      <c r="R4" s="18" t="s">
        <v>62</v>
      </c>
      <c r="S4" s="18" t="s">
        <v>39</v>
      </c>
      <c r="T4" s="18" t="s">
        <v>93</v>
      </c>
      <c r="U4" s="19" t="s">
        <v>90</v>
      </c>
      <c r="V4" s="20"/>
      <c r="W4" s="17"/>
      <c r="X4" s="17"/>
      <c r="Y4" s="15"/>
    </row>
    <row r="5" spans="1:25" ht="11.25" customHeight="1" x14ac:dyDescent="0.15">
      <c r="A5" s="73" t="s">
        <v>5</v>
      </c>
      <c r="B5" s="21" t="s">
        <v>43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108</v>
      </c>
      <c r="C6" s="25"/>
      <c r="D6" s="25">
        <v>7</v>
      </c>
      <c r="E6" s="25"/>
      <c r="F6" s="25"/>
      <c r="G6" s="25"/>
      <c r="H6" s="25"/>
      <c r="I6" s="25"/>
      <c r="J6" s="25"/>
      <c r="K6" s="25"/>
      <c r="L6" s="25"/>
      <c r="M6" s="25">
        <v>35</v>
      </c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66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6</v>
      </c>
      <c r="B9" s="21" t="s">
        <v>45</v>
      </c>
      <c r="C9" s="22"/>
      <c r="D9" s="22"/>
      <c r="E9" s="22"/>
      <c r="F9" s="22"/>
      <c r="G9" s="22"/>
      <c r="H9" s="22"/>
      <c r="I9" s="22"/>
      <c r="J9" s="22">
        <v>15</v>
      </c>
      <c r="K9" s="22">
        <v>25</v>
      </c>
      <c r="L9" s="22">
        <v>15</v>
      </c>
      <c r="M9" s="22"/>
      <c r="N9" s="22">
        <v>15</v>
      </c>
      <c r="O9" s="22"/>
      <c r="P9" s="22">
        <v>20</v>
      </c>
      <c r="Q9" s="22"/>
      <c r="R9" s="22"/>
      <c r="S9" s="22"/>
      <c r="T9" s="22">
        <v>10</v>
      </c>
      <c r="U9" s="22"/>
      <c r="V9" s="23"/>
      <c r="W9" s="23"/>
      <c r="X9" s="23"/>
      <c r="Y9" s="15"/>
    </row>
    <row r="10" spans="1:25" x14ac:dyDescent="0.15">
      <c r="A10" s="74"/>
      <c r="B10" s="30" t="s">
        <v>106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29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>
        <v>230</v>
      </c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/>
      <c r="B13" s="21" t="s">
        <v>35</v>
      </c>
      <c r="C13" s="22"/>
      <c r="D13" s="22"/>
      <c r="E13" s="22"/>
      <c r="F13" s="22"/>
      <c r="G13" s="22"/>
      <c r="H13" s="22"/>
      <c r="I13" s="22">
        <v>100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149</v>
      </c>
      <c r="C14" s="25"/>
      <c r="D14" s="25"/>
      <c r="E14" s="25"/>
      <c r="F14" s="25">
        <f>1/10</f>
        <v>0.1</v>
      </c>
      <c r="G14" s="25">
        <v>5</v>
      </c>
      <c r="H14" s="25">
        <v>18</v>
      </c>
      <c r="I14" s="25">
        <v>25</v>
      </c>
      <c r="J14" s="25"/>
      <c r="K14" s="25"/>
      <c r="L14" s="25">
        <v>18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90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25</v>
      </c>
      <c r="V15" s="26"/>
      <c r="W15" s="26"/>
      <c r="X15" s="26"/>
      <c r="Y15" s="15"/>
    </row>
    <row r="16" spans="1:25" ht="11.25" thickBot="1" x14ac:dyDescent="0.2">
      <c r="A16" s="76"/>
      <c r="B16" s="27" t="s">
        <v>46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8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22</v>
      </c>
      <c r="E17" s="31">
        <f t="shared" si="0"/>
        <v>14</v>
      </c>
      <c r="F17" s="31">
        <f t="shared" si="0"/>
        <v>0</v>
      </c>
      <c r="G17" s="31">
        <f t="shared" si="0"/>
        <v>0</v>
      </c>
      <c r="H17" s="31">
        <f t="shared" si="0"/>
        <v>20</v>
      </c>
      <c r="I17" s="31">
        <f t="shared" si="0"/>
        <v>0</v>
      </c>
      <c r="J17" s="31">
        <f t="shared" si="0"/>
        <v>15</v>
      </c>
      <c r="K17" s="31">
        <f t="shared" si="0"/>
        <v>25</v>
      </c>
      <c r="L17" s="31">
        <f t="shared" si="0"/>
        <v>15</v>
      </c>
      <c r="M17" s="31">
        <f t="shared" si="0"/>
        <v>35</v>
      </c>
      <c r="N17" s="31">
        <f t="shared" si="0"/>
        <v>15</v>
      </c>
      <c r="O17" s="31">
        <f t="shared" si="0"/>
        <v>0</v>
      </c>
      <c r="P17" s="31">
        <f t="shared" si="0"/>
        <v>250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10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8" x14ac:dyDescent="0.15">
      <c r="A18" s="3"/>
      <c r="B18" s="4" t="s">
        <v>21</v>
      </c>
      <c r="C18" s="33">
        <f>SUM(A17*C17)/1000</f>
        <v>0.08</v>
      </c>
      <c r="D18" s="33">
        <f>+(A17*D17)/1000</f>
        <v>2.1999999999999999E-2</v>
      </c>
      <c r="E18" s="33">
        <f>+(A17*E17)/1000</f>
        <v>1.4E-2</v>
      </c>
      <c r="F18" s="33">
        <f>+(A17*F17)/1000</f>
        <v>0</v>
      </c>
      <c r="G18" s="33">
        <f>+(A17*G17)/1000</f>
        <v>0</v>
      </c>
      <c r="H18" s="33">
        <f>+(A17*H17)/1000</f>
        <v>0.02</v>
      </c>
      <c r="I18" s="33">
        <f>+(A17*I17)/1000</f>
        <v>0</v>
      </c>
      <c r="J18" s="33">
        <f>+(A17*J17)/1000</f>
        <v>1.4999999999999999E-2</v>
      </c>
      <c r="K18" s="33">
        <f>+(A17*K17)/1000</f>
        <v>2.5000000000000001E-2</v>
      </c>
      <c r="L18" s="33">
        <f>+(A17*L17)/1000</f>
        <v>1.4999999999999999E-2</v>
      </c>
      <c r="M18" s="33">
        <f>+(A17*M17)/1000</f>
        <v>3.5000000000000003E-2</v>
      </c>
      <c r="N18" s="33">
        <f>+(A17*N17)/1000</f>
        <v>1.4999999999999999E-2</v>
      </c>
      <c r="O18" s="33">
        <f>+(A17*O17)/1000</f>
        <v>0</v>
      </c>
      <c r="P18" s="33">
        <f>+(A17*P17)/1000</f>
        <v>0.25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0.01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  <c r="AB18" s="9" t="s">
        <v>148</v>
      </c>
    </row>
    <row r="19" spans="1:28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0.1</v>
      </c>
      <c r="G19" s="34">
        <f t="shared" si="1"/>
        <v>5</v>
      </c>
      <c r="H19" s="34">
        <f t="shared" si="1"/>
        <v>18</v>
      </c>
      <c r="I19" s="34">
        <f t="shared" si="1"/>
        <v>125</v>
      </c>
      <c r="J19" s="34">
        <f t="shared" si="1"/>
        <v>0</v>
      </c>
      <c r="K19" s="34">
        <f t="shared" si="1"/>
        <v>0</v>
      </c>
      <c r="L19" s="34">
        <f t="shared" si="1"/>
        <v>18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25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8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</f>
        <v>0.1</v>
      </c>
      <c r="G20" s="36">
        <f>+(A19*G19)/1000</f>
        <v>5.0000000000000001E-3</v>
      </c>
      <c r="H20" s="36">
        <f>+(A19*H19)/1000</f>
        <v>1.7999999999999999E-2</v>
      </c>
      <c r="I20" s="36">
        <f>+(A19*I19)/1000</f>
        <v>0.125</v>
      </c>
      <c r="J20" s="36">
        <f>+(A19*J19)/1000</f>
        <v>0</v>
      </c>
      <c r="K20" s="36">
        <f>+(A19*K19)/1000</f>
        <v>0</v>
      </c>
      <c r="L20" s="36">
        <f>+(A19*L19)/1000</f>
        <v>1.7999999999999999E-2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2.5000000000000001E-2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8" x14ac:dyDescent="0.15">
      <c r="A21" s="77" t="s">
        <v>8</v>
      </c>
      <c r="B21" s="78"/>
      <c r="C21" s="38">
        <f>+C20+C18</f>
        <v>0.12</v>
      </c>
      <c r="D21" s="38">
        <f t="shared" ref="D21:X21" si="2">+D20+D18</f>
        <v>2.1999999999999999E-2</v>
      </c>
      <c r="E21" s="38">
        <f t="shared" si="2"/>
        <v>1.4E-2</v>
      </c>
      <c r="F21" s="38">
        <f t="shared" si="2"/>
        <v>0.1</v>
      </c>
      <c r="G21" s="38">
        <f t="shared" si="2"/>
        <v>5.0000000000000001E-3</v>
      </c>
      <c r="H21" s="38">
        <f t="shared" si="2"/>
        <v>3.7999999999999999E-2</v>
      </c>
      <c r="I21" s="38">
        <f t="shared" si="2"/>
        <v>0.125</v>
      </c>
      <c r="J21" s="38">
        <f t="shared" si="2"/>
        <v>1.4999999999999999E-2</v>
      </c>
      <c r="K21" s="38">
        <f t="shared" si="2"/>
        <v>2.5000000000000001E-2</v>
      </c>
      <c r="L21" s="38">
        <f t="shared" si="2"/>
        <v>3.3000000000000002E-2</v>
      </c>
      <c r="M21" s="38">
        <f t="shared" si="2"/>
        <v>3.5000000000000003E-2</v>
      </c>
      <c r="N21" s="38">
        <f t="shared" si="2"/>
        <v>1.4999999999999999E-2</v>
      </c>
      <c r="O21" s="38">
        <f t="shared" si="2"/>
        <v>0</v>
      </c>
      <c r="P21" s="38">
        <f t="shared" si="2"/>
        <v>0.25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0.01</v>
      </c>
      <c r="U21" s="38">
        <f t="shared" si="2"/>
        <v>2.5000000000000001E-2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8" x14ac:dyDescent="0.15">
      <c r="A22" s="70" t="s">
        <v>9</v>
      </c>
      <c r="B22" s="72"/>
      <c r="C22" s="40">
        <v>264</v>
      </c>
      <c r="D22" s="40">
        <v>2352</v>
      </c>
      <c r="E22" s="40">
        <v>1748</v>
      </c>
      <c r="F22" s="40">
        <v>53</v>
      </c>
      <c r="G22" s="40">
        <v>578</v>
      </c>
      <c r="H22" s="40">
        <v>400</v>
      </c>
      <c r="I22" s="40">
        <v>348</v>
      </c>
      <c r="J22" s="40">
        <v>787</v>
      </c>
      <c r="K22" s="40">
        <v>2373</v>
      </c>
      <c r="L22" s="40">
        <v>494</v>
      </c>
      <c r="M22" s="40">
        <v>414</v>
      </c>
      <c r="N22" s="40">
        <v>137</v>
      </c>
      <c r="O22" s="40">
        <v>209</v>
      </c>
      <c r="P22" s="40">
        <v>132</v>
      </c>
      <c r="Q22" s="40">
        <v>153</v>
      </c>
      <c r="R22" s="40">
        <v>526</v>
      </c>
      <c r="S22" s="40">
        <v>338</v>
      </c>
      <c r="T22" s="40">
        <v>688</v>
      </c>
      <c r="U22" s="40">
        <v>862</v>
      </c>
      <c r="V22" s="40"/>
      <c r="W22" s="41"/>
      <c r="X22" s="41"/>
      <c r="Y22" s="15"/>
    </row>
    <row r="23" spans="1:28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51.744</v>
      </c>
      <c r="E23" s="42">
        <f t="shared" ref="E23:X23" si="3">SUM(E18*E22)</f>
        <v>24.472000000000001</v>
      </c>
      <c r="F23" s="42">
        <f t="shared" si="3"/>
        <v>0</v>
      </c>
      <c r="G23" s="42">
        <f t="shared" si="3"/>
        <v>0</v>
      </c>
      <c r="H23" s="42">
        <f t="shared" si="3"/>
        <v>8</v>
      </c>
      <c r="I23" s="42">
        <f t="shared" si="3"/>
        <v>0</v>
      </c>
      <c r="J23" s="42">
        <f t="shared" si="3"/>
        <v>11.805</v>
      </c>
      <c r="K23" s="42">
        <f t="shared" si="3"/>
        <v>59.325000000000003</v>
      </c>
      <c r="L23" s="42">
        <f t="shared" si="3"/>
        <v>7.41</v>
      </c>
      <c r="M23" s="42">
        <f t="shared" si="3"/>
        <v>14.490000000000002</v>
      </c>
      <c r="N23" s="42">
        <f t="shared" si="3"/>
        <v>2.0549999999999997</v>
      </c>
      <c r="O23" s="42">
        <f t="shared" si="3"/>
        <v>0</v>
      </c>
      <c r="P23" s="42">
        <f t="shared" si="3"/>
        <v>33</v>
      </c>
      <c r="Q23" s="42">
        <f t="shared" si="3"/>
        <v>0.76500000000000001</v>
      </c>
      <c r="R23" s="42">
        <f t="shared" si="3"/>
        <v>36.82</v>
      </c>
      <c r="S23" s="42">
        <f t="shared" si="3"/>
        <v>23.660000000000004</v>
      </c>
      <c r="T23" s="42">
        <f t="shared" si="3"/>
        <v>6.88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301.54600000000005</v>
      </c>
    </row>
    <row r="24" spans="1:28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0</v>
      </c>
      <c r="F24" s="42">
        <f t="shared" si="4"/>
        <v>5.3000000000000007</v>
      </c>
      <c r="G24" s="42">
        <f t="shared" si="4"/>
        <v>2.89</v>
      </c>
      <c r="H24" s="42">
        <f t="shared" si="4"/>
        <v>7.1999999999999993</v>
      </c>
      <c r="I24" s="42">
        <f t="shared" si="4"/>
        <v>43.5</v>
      </c>
      <c r="J24" s="42">
        <f t="shared" si="4"/>
        <v>0</v>
      </c>
      <c r="K24" s="42">
        <f t="shared" si="4"/>
        <v>0</v>
      </c>
      <c r="L24" s="42">
        <f t="shared" si="4"/>
        <v>8.8919999999999995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21.55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99.891999999999996</v>
      </c>
    </row>
    <row r="25" spans="1:28" x14ac:dyDescent="0.15">
      <c r="A25" s="79" t="s">
        <v>11</v>
      </c>
      <c r="B25" s="80"/>
      <c r="C25" s="44">
        <f>SUM(C23:C24)</f>
        <v>31.68</v>
      </c>
      <c r="D25" s="44">
        <f t="shared" ref="D25:X25" si="5">+D21*D22</f>
        <v>51.744</v>
      </c>
      <c r="E25" s="44">
        <f t="shared" si="5"/>
        <v>24.472000000000001</v>
      </c>
      <c r="F25" s="44">
        <f t="shared" si="5"/>
        <v>5.3000000000000007</v>
      </c>
      <c r="G25" s="44">
        <f t="shared" si="5"/>
        <v>2.89</v>
      </c>
      <c r="H25" s="44">
        <f t="shared" si="5"/>
        <v>15.2</v>
      </c>
      <c r="I25" s="44">
        <f t="shared" si="5"/>
        <v>43.5</v>
      </c>
      <c r="J25" s="44">
        <f t="shared" si="5"/>
        <v>11.805</v>
      </c>
      <c r="K25" s="44">
        <f t="shared" si="5"/>
        <v>59.325000000000003</v>
      </c>
      <c r="L25" s="44">
        <f t="shared" si="5"/>
        <v>16.302</v>
      </c>
      <c r="M25" s="44">
        <f t="shared" si="5"/>
        <v>14.490000000000002</v>
      </c>
      <c r="N25" s="44">
        <f t="shared" si="5"/>
        <v>2.0549999999999997</v>
      </c>
      <c r="O25" s="44">
        <f t="shared" si="5"/>
        <v>0</v>
      </c>
      <c r="P25" s="44">
        <f t="shared" si="5"/>
        <v>33</v>
      </c>
      <c r="Q25" s="44">
        <f t="shared" si="5"/>
        <v>0.76500000000000001</v>
      </c>
      <c r="R25" s="44">
        <f t="shared" si="5"/>
        <v>36.82</v>
      </c>
      <c r="S25" s="44">
        <f t="shared" si="5"/>
        <v>23.660000000000004</v>
      </c>
      <c r="T25" s="44">
        <f t="shared" si="5"/>
        <v>6.88</v>
      </c>
      <c r="U25" s="44">
        <f t="shared" si="5"/>
        <v>21.55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401.43800000000005</v>
      </c>
    </row>
    <row r="26" spans="1:28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8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8" x14ac:dyDescent="0.15">
      <c r="A28" s="64" t="s">
        <v>12</v>
      </c>
      <c r="B28" s="64"/>
      <c r="C28" s="50"/>
      <c r="H28" s="64" t="s">
        <v>13</v>
      </c>
      <c r="I28" s="64"/>
      <c r="J28" s="64"/>
      <c r="K28" s="64"/>
      <c r="P28" s="64" t="s">
        <v>14</v>
      </c>
      <c r="Q28" s="64"/>
      <c r="R28" s="64"/>
      <c r="S28" s="64"/>
    </row>
    <row r="31" spans="1:28" x14ac:dyDescent="0.15">
      <c r="B31" s="81" t="s">
        <v>0</v>
      </c>
      <c r="C31" s="81"/>
      <c r="D31" s="81"/>
      <c r="E31" s="81"/>
      <c r="F31" s="81"/>
      <c r="G31" s="81"/>
      <c r="H31" s="81"/>
      <c r="I31" s="81"/>
      <c r="J31" s="81"/>
      <c r="L31" s="10"/>
      <c r="M31" s="82" t="s">
        <v>1</v>
      </c>
      <c r="N31" s="82"/>
      <c r="O31" s="82"/>
      <c r="P31" s="82"/>
      <c r="Q31" s="82"/>
      <c r="R31" s="82" t="s">
        <v>15</v>
      </c>
      <c r="S31" s="82"/>
      <c r="T31" s="82"/>
      <c r="U31" s="82"/>
      <c r="V31" s="82"/>
    </row>
    <row r="32" spans="1:28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>
        <v>42850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1.5" thickBot="1" x14ac:dyDescent="0.2">
      <c r="A34" s="68"/>
      <c r="B34" s="69"/>
      <c r="C34" s="16" t="s">
        <v>42</v>
      </c>
      <c r="D34" s="18" t="s">
        <v>27</v>
      </c>
      <c r="E34" s="18" t="s">
        <v>29</v>
      </c>
      <c r="F34" s="18" t="s">
        <v>47</v>
      </c>
      <c r="G34" s="18" t="s">
        <v>59</v>
      </c>
      <c r="H34" s="18" t="s">
        <v>99</v>
      </c>
      <c r="I34" s="18" t="s">
        <v>32</v>
      </c>
      <c r="J34" s="18" t="s">
        <v>48</v>
      </c>
      <c r="K34" s="18" t="s">
        <v>65</v>
      </c>
      <c r="L34" s="18" t="s">
        <v>143</v>
      </c>
      <c r="M34" s="18" t="s">
        <v>34</v>
      </c>
      <c r="N34" s="18" t="s">
        <v>39</v>
      </c>
      <c r="O34" s="18" t="s">
        <v>40</v>
      </c>
      <c r="P34" s="18" t="s">
        <v>128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5</v>
      </c>
      <c r="B35" s="21" t="s">
        <v>72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102</v>
      </c>
      <c r="C36" s="25"/>
      <c r="D36" s="25">
        <v>2</v>
      </c>
      <c r="E36" s="25"/>
      <c r="F36" s="25">
        <v>60</v>
      </c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29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 t="s">
        <v>42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6</v>
      </c>
      <c r="B39" s="21" t="s">
        <v>45</v>
      </c>
      <c r="C39" s="22"/>
      <c r="D39" s="22"/>
      <c r="E39" s="22"/>
      <c r="F39" s="22">
        <v>40</v>
      </c>
      <c r="G39" s="22">
        <v>20</v>
      </c>
      <c r="H39" s="22">
        <v>15</v>
      </c>
      <c r="I39" s="22">
        <v>20</v>
      </c>
      <c r="J39" s="22">
        <v>15</v>
      </c>
      <c r="K39" s="22"/>
      <c r="L39" s="22"/>
      <c r="M39" s="22">
        <v>15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150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25</v>
      </c>
      <c r="L40" s="25">
        <v>25</v>
      </c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29</v>
      </c>
      <c r="C41" s="25"/>
      <c r="D41" s="25"/>
      <c r="E41" s="25">
        <v>12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 t="s">
        <v>46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60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1.4999999999999999E-2</v>
      </c>
      <c r="F48" s="33">
        <f>+(A47*F47)/1000</f>
        <v>0.06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12</v>
      </c>
      <c r="F49" s="34">
        <f t="shared" si="7"/>
        <v>40</v>
      </c>
      <c r="G49" s="34">
        <f t="shared" si="7"/>
        <v>20</v>
      </c>
      <c r="H49" s="34">
        <f t="shared" si="7"/>
        <v>15</v>
      </c>
      <c r="I49" s="34">
        <f t="shared" si="7"/>
        <v>20</v>
      </c>
      <c r="J49" s="34">
        <f t="shared" si="7"/>
        <v>15</v>
      </c>
      <c r="K49" s="34">
        <f t="shared" si="7"/>
        <v>25</v>
      </c>
      <c r="L49" s="34">
        <f t="shared" si="7"/>
        <v>25</v>
      </c>
      <c r="M49" s="34">
        <f t="shared" si="7"/>
        <v>15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1.2E-2</v>
      </c>
      <c r="F50" s="36">
        <f>+(A49*F49)/1000</f>
        <v>0.04</v>
      </c>
      <c r="G50" s="36">
        <f>+(A49*G49)/1000</f>
        <v>0.02</v>
      </c>
      <c r="H50" s="36">
        <f>+(A49*H49)/1000</f>
        <v>1.4999999999999999E-2</v>
      </c>
      <c r="I50" s="36">
        <f>+(A49*I49)/1000</f>
        <v>0.02</v>
      </c>
      <c r="J50" s="36">
        <f>+(A49*J49)/1000</f>
        <v>1.4999999999999999E-2</v>
      </c>
      <c r="K50" s="36">
        <f>+(A49*K49)/1000</f>
        <v>2.5000000000000001E-2</v>
      </c>
      <c r="L50" s="36">
        <f>+(A49*L49)/1000</f>
        <v>2.5000000000000001E-2</v>
      </c>
      <c r="M50" s="36">
        <f>+(A49*M49)/1000</f>
        <v>1.4999999999999999E-2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8</v>
      </c>
      <c r="B51" s="78"/>
      <c r="C51" s="38">
        <f>+C50+C48</f>
        <v>0.13</v>
      </c>
      <c r="D51" s="38">
        <f t="shared" ref="D51:X51" si="8">+D50+D48</f>
        <v>1.7000000000000001E-2</v>
      </c>
      <c r="E51" s="38">
        <f t="shared" si="8"/>
        <v>2.7E-2</v>
      </c>
      <c r="F51" s="38">
        <f t="shared" si="8"/>
        <v>0.1</v>
      </c>
      <c r="G51" s="38">
        <f t="shared" si="8"/>
        <v>0.05</v>
      </c>
      <c r="H51" s="38">
        <f t="shared" si="8"/>
        <v>1.4999999999999999E-2</v>
      </c>
      <c r="I51" s="38">
        <f t="shared" si="8"/>
        <v>0.02</v>
      </c>
      <c r="J51" s="38">
        <f t="shared" si="8"/>
        <v>1.4999999999999999E-2</v>
      </c>
      <c r="K51" s="38">
        <f t="shared" si="8"/>
        <v>2.5000000000000001E-2</v>
      </c>
      <c r="L51" s="38">
        <f t="shared" si="8"/>
        <v>2.5000000000000001E-2</v>
      </c>
      <c r="M51" s="38">
        <f t="shared" si="8"/>
        <v>1.4999999999999999E-2</v>
      </c>
      <c r="N51" s="38">
        <f t="shared" si="8"/>
        <v>7.0000000000000007E-2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9</v>
      </c>
      <c r="B52" s="72"/>
      <c r="C52" s="40">
        <v>264</v>
      </c>
      <c r="D52" s="40">
        <v>578</v>
      </c>
      <c r="E52" s="40">
        <v>1748</v>
      </c>
      <c r="F52" s="40">
        <v>132</v>
      </c>
      <c r="G52" s="40">
        <v>494</v>
      </c>
      <c r="H52" s="40">
        <v>688</v>
      </c>
      <c r="I52" s="40">
        <v>137</v>
      </c>
      <c r="J52" s="40">
        <v>2373</v>
      </c>
      <c r="K52" s="40">
        <v>347</v>
      </c>
      <c r="L52" s="40">
        <v>693</v>
      </c>
      <c r="M52" s="40">
        <v>787</v>
      </c>
      <c r="N52" s="40">
        <v>338</v>
      </c>
      <c r="O52" s="40">
        <v>153</v>
      </c>
      <c r="P52" s="40">
        <v>53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1.1559999999999999</v>
      </c>
      <c r="E53" s="42">
        <f t="shared" ref="E53:X53" si="9">SUM(E48*E52)</f>
        <v>26.22</v>
      </c>
      <c r="F53" s="42">
        <f t="shared" si="9"/>
        <v>7.92</v>
      </c>
      <c r="G53" s="42">
        <f t="shared" si="9"/>
        <v>14.82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23.660000000000004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92.256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8.67</v>
      </c>
      <c r="E54" s="42">
        <f t="shared" ref="E54:X54" si="10">SUM(E50*E52)</f>
        <v>20.975999999999999</v>
      </c>
      <c r="F54" s="42">
        <f t="shared" si="10"/>
        <v>5.28</v>
      </c>
      <c r="G54" s="42">
        <f t="shared" si="10"/>
        <v>9.8800000000000008</v>
      </c>
      <c r="H54" s="42">
        <f t="shared" si="10"/>
        <v>10.32</v>
      </c>
      <c r="I54" s="42">
        <f t="shared" si="10"/>
        <v>2.74</v>
      </c>
      <c r="J54" s="42">
        <f t="shared" si="10"/>
        <v>35.594999999999999</v>
      </c>
      <c r="K54" s="42">
        <f t="shared" si="10"/>
        <v>8.6750000000000007</v>
      </c>
      <c r="L54" s="42">
        <f t="shared" si="10"/>
        <v>17.324999999999999</v>
      </c>
      <c r="M54" s="42">
        <f t="shared" si="10"/>
        <v>11.805</v>
      </c>
      <c r="N54" s="42">
        <f t="shared" si="10"/>
        <v>0</v>
      </c>
      <c r="O54" s="42">
        <f t="shared" si="10"/>
        <v>0.45900000000000002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147.565</v>
      </c>
    </row>
    <row r="55" spans="1:25" x14ac:dyDescent="0.15">
      <c r="A55" s="79" t="s">
        <v>11</v>
      </c>
      <c r="B55" s="80"/>
      <c r="C55" s="44">
        <f>SUM(C53:C54)</f>
        <v>34.32</v>
      </c>
      <c r="D55" s="44">
        <f t="shared" ref="D55:X55" si="11">+D51*D52</f>
        <v>9.8260000000000005</v>
      </c>
      <c r="E55" s="44">
        <f t="shared" si="11"/>
        <v>47.195999999999998</v>
      </c>
      <c r="F55" s="44">
        <f t="shared" si="11"/>
        <v>13.200000000000001</v>
      </c>
      <c r="G55" s="44">
        <f t="shared" si="11"/>
        <v>24.700000000000003</v>
      </c>
      <c r="H55" s="44">
        <f t="shared" si="11"/>
        <v>10.32</v>
      </c>
      <c r="I55" s="44">
        <f t="shared" si="11"/>
        <v>2.74</v>
      </c>
      <c r="J55" s="44">
        <f t="shared" si="11"/>
        <v>35.594999999999999</v>
      </c>
      <c r="K55" s="44">
        <f t="shared" si="11"/>
        <v>8.6750000000000007</v>
      </c>
      <c r="L55" s="44">
        <f t="shared" si="11"/>
        <v>17.324999999999999</v>
      </c>
      <c r="M55" s="44">
        <f t="shared" si="11"/>
        <v>11.805</v>
      </c>
      <c r="N55" s="44">
        <f t="shared" si="11"/>
        <v>23.660000000000004</v>
      </c>
      <c r="O55" s="44">
        <f t="shared" si="11"/>
        <v>0.45900000000000002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239.82100000000003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4" t="s">
        <v>12</v>
      </c>
      <c r="B58" s="64"/>
      <c r="C58" s="50"/>
      <c r="H58" s="64" t="s">
        <v>13</v>
      </c>
      <c r="I58" s="64"/>
      <c r="J58" s="64"/>
      <c r="K58" s="64"/>
      <c r="P58" s="64" t="s">
        <v>14</v>
      </c>
      <c r="Q58" s="64"/>
      <c r="R58" s="64"/>
      <c r="S58" s="64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U13" sqref="U13"/>
    </sheetView>
  </sheetViews>
  <sheetFormatPr defaultRowHeight="10.5" x14ac:dyDescent="0.15"/>
  <cols>
    <col min="1" max="1" width="3.140625" style="9" customWidth="1"/>
    <col min="2" max="2" width="21" style="9" customWidth="1"/>
    <col min="3" max="3" width="3.85546875" style="9" customWidth="1"/>
    <col min="4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3" width="4.140625" style="9" customWidth="1"/>
    <col min="14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1" t="s">
        <v>0</v>
      </c>
      <c r="C1" s="81"/>
      <c r="D1" s="81"/>
      <c r="E1" s="81"/>
      <c r="F1" s="81"/>
      <c r="G1" s="81"/>
      <c r="H1" s="81"/>
      <c r="I1" s="81"/>
      <c r="J1" s="81"/>
      <c r="L1" s="10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>
        <v>42851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58.5" thickBot="1" x14ac:dyDescent="0.2">
      <c r="A4" s="68"/>
      <c r="B4" s="69"/>
      <c r="C4" s="16" t="s">
        <v>42</v>
      </c>
      <c r="D4" s="17" t="s">
        <v>27</v>
      </c>
      <c r="E4" s="18" t="s">
        <v>28</v>
      </c>
      <c r="F4" s="18" t="s">
        <v>29</v>
      </c>
      <c r="G4" s="18" t="s">
        <v>90</v>
      </c>
      <c r="H4" s="18" t="s">
        <v>30</v>
      </c>
      <c r="I4" s="19" t="s">
        <v>32</v>
      </c>
      <c r="J4" s="18" t="s">
        <v>71</v>
      </c>
      <c r="K4" s="18" t="s">
        <v>34</v>
      </c>
      <c r="L4" s="18" t="s">
        <v>47</v>
      </c>
      <c r="M4" s="18" t="s">
        <v>58</v>
      </c>
      <c r="N4" s="19" t="s">
        <v>50</v>
      </c>
      <c r="O4" s="18" t="s">
        <v>48</v>
      </c>
      <c r="P4" s="18" t="s">
        <v>33</v>
      </c>
      <c r="Q4" s="18" t="s">
        <v>49</v>
      </c>
      <c r="R4" s="18" t="s">
        <v>62</v>
      </c>
      <c r="S4" s="18" t="s">
        <v>86</v>
      </c>
      <c r="T4" s="18" t="s">
        <v>35</v>
      </c>
      <c r="U4" s="19" t="s">
        <v>69</v>
      </c>
      <c r="V4" s="20" t="s">
        <v>38</v>
      </c>
      <c r="W4" s="17" t="s">
        <v>40</v>
      </c>
      <c r="X4" s="17"/>
      <c r="Y4" s="15"/>
    </row>
    <row r="5" spans="1:25" ht="11.25" customHeight="1" x14ac:dyDescent="0.15">
      <c r="A5" s="73" t="s">
        <v>5</v>
      </c>
      <c r="B5" s="21" t="s">
        <v>72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60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152</v>
      </c>
      <c r="C6" s="25"/>
      <c r="D6" s="25"/>
      <c r="E6" s="25"/>
      <c r="F6" s="25"/>
      <c r="G6" s="25"/>
      <c r="H6" s="25">
        <v>5</v>
      </c>
      <c r="I6" s="25"/>
      <c r="J6" s="25">
        <v>30</v>
      </c>
      <c r="K6" s="25">
        <v>30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153</v>
      </c>
      <c r="C7" s="25"/>
      <c r="D7" s="25"/>
      <c r="E7" s="25"/>
      <c r="F7" s="25">
        <v>7</v>
      </c>
      <c r="G7" s="25">
        <v>20</v>
      </c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6</v>
      </c>
      <c r="B9" s="21" t="s">
        <v>34</v>
      </c>
      <c r="C9" s="22"/>
      <c r="D9" s="22"/>
      <c r="E9" s="22"/>
      <c r="F9" s="22"/>
      <c r="G9" s="22"/>
      <c r="H9" s="22"/>
      <c r="I9" s="22"/>
      <c r="J9" s="22"/>
      <c r="K9" s="22">
        <v>10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154</v>
      </c>
      <c r="C10" s="25"/>
      <c r="D10" s="25"/>
      <c r="E10" s="25">
        <v>8</v>
      </c>
      <c r="F10" s="25"/>
      <c r="G10" s="25"/>
      <c r="H10" s="25"/>
      <c r="I10" s="25">
        <v>20</v>
      </c>
      <c r="J10" s="25"/>
      <c r="K10" s="25"/>
      <c r="L10" s="25">
        <v>25</v>
      </c>
      <c r="M10" s="25">
        <v>5</v>
      </c>
      <c r="N10" s="25">
        <v>40</v>
      </c>
      <c r="O10" s="25">
        <v>40</v>
      </c>
      <c r="P10" s="25">
        <v>25</v>
      </c>
      <c r="Q10" s="25"/>
      <c r="R10" s="25"/>
      <c r="S10" s="25"/>
      <c r="T10" s="25"/>
      <c r="U10" s="25"/>
      <c r="V10" s="26">
        <v>3</v>
      </c>
      <c r="W10" s="26">
        <v>5</v>
      </c>
      <c r="X10" s="26"/>
      <c r="Y10" s="15"/>
    </row>
    <row r="11" spans="1:25" x14ac:dyDescent="0.15">
      <c r="A11" s="74"/>
      <c r="B11" s="30" t="s">
        <v>42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69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>
        <v>20</v>
      </c>
      <c r="V12" s="29"/>
      <c r="W12" s="29"/>
      <c r="X12" s="29"/>
      <c r="Y12" s="15"/>
    </row>
    <row r="13" spans="1:25" ht="11.25" customHeight="1" x14ac:dyDescent="0.15">
      <c r="A13" s="73" t="s">
        <v>7</v>
      </c>
      <c r="B13" s="21" t="s">
        <v>35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60</v>
      </c>
      <c r="U13" s="22"/>
      <c r="V13" s="23"/>
      <c r="W13" s="23"/>
      <c r="X13" s="23"/>
      <c r="Y13" s="15"/>
    </row>
    <row r="14" spans="1:25" x14ac:dyDescent="0.15">
      <c r="A14" s="74"/>
      <c r="B14" s="24" t="s">
        <v>155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50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29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 t="s">
        <v>26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8</v>
      </c>
      <c r="F17" s="31">
        <f t="shared" si="0"/>
        <v>7</v>
      </c>
      <c r="G17" s="31">
        <f t="shared" si="0"/>
        <v>20</v>
      </c>
      <c r="H17" s="31">
        <f t="shared" si="0"/>
        <v>25</v>
      </c>
      <c r="I17" s="31">
        <f t="shared" si="0"/>
        <v>20</v>
      </c>
      <c r="J17" s="31">
        <f t="shared" si="0"/>
        <v>30</v>
      </c>
      <c r="K17" s="31">
        <f t="shared" si="0"/>
        <v>40</v>
      </c>
      <c r="L17" s="31">
        <f t="shared" si="0"/>
        <v>25</v>
      </c>
      <c r="M17" s="31">
        <f t="shared" si="0"/>
        <v>5</v>
      </c>
      <c r="N17" s="31">
        <f t="shared" si="0"/>
        <v>40</v>
      </c>
      <c r="O17" s="31">
        <f t="shared" si="0"/>
        <v>40</v>
      </c>
      <c r="P17" s="31">
        <f t="shared" si="0"/>
        <v>25</v>
      </c>
      <c r="Q17" s="31">
        <f t="shared" si="0"/>
        <v>0</v>
      </c>
      <c r="R17" s="31">
        <f t="shared" si="0"/>
        <v>60</v>
      </c>
      <c r="S17" s="31">
        <f t="shared" si="0"/>
        <v>60</v>
      </c>
      <c r="T17" s="31">
        <f t="shared" si="0"/>
        <v>0</v>
      </c>
      <c r="U17" s="31">
        <f t="shared" si="0"/>
        <v>20</v>
      </c>
      <c r="V17" s="31">
        <f t="shared" si="0"/>
        <v>3</v>
      </c>
      <c r="W17" s="32">
        <f t="shared" si="0"/>
        <v>5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8.0000000000000002E-3</v>
      </c>
      <c r="F18" s="33">
        <f>+(A17*F17)/1000</f>
        <v>7.0000000000000001E-3</v>
      </c>
      <c r="G18" s="33">
        <f>+(A17*G17)/1000</f>
        <v>0.02</v>
      </c>
      <c r="H18" s="33">
        <f>+(A17*H17)/1000</f>
        <v>2.5000000000000001E-2</v>
      </c>
      <c r="I18" s="33">
        <f>+(A17*I17)/1000</f>
        <v>0.02</v>
      </c>
      <c r="J18" s="33">
        <f>+(A17*J17)/1000</f>
        <v>0.03</v>
      </c>
      <c r="K18" s="33">
        <f>+(A17*K17)/1000</f>
        <v>0.04</v>
      </c>
      <c r="L18" s="33">
        <f>+(A17*L17)/1000</f>
        <v>2.5000000000000001E-2</v>
      </c>
      <c r="M18" s="33">
        <f>+(A17*M17)/1000</f>
        <v>5.0000000000000001E-3</v>
      </c>
      <c r="N18" s="33">
        <f>+(A17*N17)/1000</f>
        <v>0.04</v>
      </c>
      <c r="O18" s="33">
        <f>+(A17*O17)/1000</f>
        <v>0.04</v>
      </c>
      <c r="P18" s="33">
        <f>+(A17*P17)/1000</f>
        <v>2.5000000000000001E-2</v>
      </c>
      <c r="Q18" s="33">
        <f>+(A17*Q17)/1000</f>
        <v>0</v>
      </c>
      <c r="R18" s="33">
        <f>+(A17*R17)/1000</f>
        <v>0.06</v>
      </c>
      <c r="S18" s="33">
        <f>+(A17*S17)/1000</f>
        <v>0.06</v>
      </c>
      <c r="T18" s="33">
        <f>+(A17*T17)/1000</f>
        <v>0</v>
      </c>
      <c r="U18" s="33">
        <f>+(A17*U17)/1000</f>
        <v>0.02</v>
      </c>
      <c r="V18" s="33">
        <f>+(A17*V17)/1000</f>
        <v>3.0000000000000001E-3</v>
      </c>
      <c r="W18" s="33">
        <f>+(A17*W17)/1000</f>
        <v>5.0000000000000001E-3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50</v>
      </c>
      <c r="R19" s="34">
        <f t="shared" si="1"/>
        <v>0</v>
      </c>
      <c r="S19" s="34">
        <f t="shared" si="1"/>
        <v>0</v>
      </c>
      <c r="T19" s="34">
        <f t="shared" si="1"/>
        <v>60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0.05</v>
      </c>
      <c r="R20" s="36">
        <f>+(A19*R19)/1000</f>
        <v>0</v>
      </c>
      <c r="S20" s="36">
        <f>+(A19*S19)/1000</f>
        <v>0</v>
      </c>
      <c r="T20" s="36">
        <f>+(A19*T19)/1000</f>
        <v>0.06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8</v>
      </c>
      <c r="B21" s="78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8.0000000000000002E-3</v>
      </c>
      <c r="F21" s="38">
        <f t="shared" si="2"/>
        <v>1.4E-2</v>
      </c>
      <c r="G21" s="38">
        <f t="shared" si="2"/>
        <v>0.02</v>
      </c>
      <c r="H21" s="38">
        <f t="shared" si="2"/>
        <v>2.5000000000000001E-2</v>
      </c>
      <c r="I21" s="38">
        <f t="shared" si="2"/>
        <v>0.02</v>
      </c>
      <c r="J21" s="38">
        <f t="shared" si="2"/>
        <v>0.03</v>
      </c>
      <c r="K21" s="38">
        <f t="shared" si="2"/>
        <v>0.04</v>
      </c>
      <c r="L21" s="38">
        <f t="shared" si="2"/>
        <v>2.5000000000000001E-2</v>
      </c>
      <c r="M21" s="38">
        <f t="shared" si="2"/>
        <v>5.0000000000000001E-3</v>
      </c>
      <c r="N21" s="38">
        <f t="shared" si="2"/>
        <v>0.04</v>
      </c>
      <c r="O21" s="38">
        <f t="shared" si="2"/>
        <v>0.04</v>
      </c>
      <c r="P21" s="38">
        <f t="shared" si="2"/>
        <v>2.5000000000000001E-2</v>
      </c>
      <c r="Q21" s="38">
        <f t="shared" si="2"/>
        <v>0.05</v>
      </c>
      <c r="R21" s="38">
        <f t="shared" si="2"/>
        <v>0.06</v>
      </c>
      <c r="S21" s="38">
        <f t="shared" si="2"/>
        <v>0.06</v>
      </c>
      <c r="T21" s="38">
        <f t="shared" si="2"/>
        <v>0.06</v>
      </c>
      <c r="U21" s="38">
        <f t="shared" si="2"/>
        <v>0.02</v>
      </c>
      <c r="V21" s="38">
        <f t="shared" si="2"/>
        <v>3.0000000000000001E-3</v>
      </c>
      <c r="W21" s="39">
        <f t="shared" si="2"/>
        <v>5.0000000000000001E-3</v>
      </c>
      <c r="X21" s="39">
        <f t="shared" si="2"/>
        <v>0</v>
      </c>
      <c r="Y21" s="15"/>
    </row>
    <row r="22" spans="1:25" x14ac:dyDescent="0.15">
      <c r="A22" s="70" t="s">
        <v>9</v>
      </c>
      <c r="B22" s="72"/>
      <c r="C22" s="40">
        <v>264</v>
      </c>
      <c r="D22" s="40">
        <v>578</v>
      </c>
      <c r="E22" s="40">
        <v>2352</v>
      </c>
      <c r="F22" s="40">
        <v>1748</v>
      </c>
      <c r="G22" s="40">
        <v>862</v>
      </c>
      <c r="H22" s="40">
        <v>400</v>
      </c>
      <c r="I22" s="40">
        <v>137</v>
      </c>
      <c r="J22" s="40">
        <v>1310</v>
      </c>
      <c r="K22" s="40">
        <v>787</v>
      </c>
      <c r="L22" s="40">
        <v>132</v>
      </c>
      <c r="M22" s="40">
        <v>198</v>
      </c>
      <c r="N22" s="40">
        <v>94</v>
      </c>
      <c r="O22" s="40">
        <v>2373</v>
      </c>
      <c r="P22" s="40">
        <v>132</v>
      </c>
      <c r="Q22" s="40">
        <v>604</v>
      </c>
      <c r="R22" s="40">
        <v>525</v>
      </c>
      <c r="S22" s="40">
        <v>762</v>
      </c>
      <c r="T22" s="40">
        <v>348</v>
      </c>
      <c r="U22" s="40">
        <v>2000</v>
      </c>
      <c r="V22" s="40">
        <v>209</v>
      </c>
      <c r="W22" s="41">
        <v>153</v>
      </c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0</v>
      </c>
      <c r="E23" s="42">
        <f t="shared" ref="E23:X23" si="3">SUM(E18*E22)</f>
        <v>18.815999999999999</v>
      </c>
      <c r="F23" s="42">
        <f t="shared" si="3"/>
        <v>12.236000000000001</v>
      </c>
      <c r="G23" s="42">
        <f t="shared" si="3"/>
        <v>17.240000000000002</v>
      </c>
      <c r="H23" s="42">
        <f t="shared" si="3"/>
        <v>10</v>
      </c>
      <c r="I23" s="42">
        <f t="shared" si="3"/>
        <v>2.74</v>
      </c>
      <c r="J23" s="42">
        <f t="shared" si="3"/>
        <v>39.299999999999997</v>
      </c>
      <c r="K23" s="42">
        <f t="shared" si="3"/>
        <v>31.48</v>
      </c>
      <c r="L23" s="42">
        <f t="shared" si="3"/>
        <v>3.3000000000000003</v>
      </c>
      <c r="M23" s="42">
        <f t="shared" si="3"/>
        <v>0.99</v>
      </c>
      <c r="N23" s="42">
        <f t="shared" si="3"/>
        <v>3.7600000000000002</v>
      </c>
      <c r="O23" s="42">
        <f t="shared" si="3"/>
        <v>94.92</v>
      </c>
      <c r="P23" s="42">
        <f t="shared" si="3"/>
        <v>3.3000000000000003</v>
      </c>
      <c r="Q23" s="42">
        <f t="shared" si="3"/>
        <v>0</v>
      </c>
      <c r="R23" s="42">
        <f t="shared" si="3"/>
        <v>31.5</v>
      </c>
      <c r="S23" s="42">
        <f t="shared" si="3"/>
        <v>45.72</v>
      </c>
      <c r="T23" s="42">
        <f t="shared" si="3"/>
        <v>0</v>
      </c>
      <c r="U23" s="42">
        <f t="shared" si="3"/>
        <v>40</v>
      </c>
      <c r="V23" s="42">
        <f t="shared" si="3"/>
        <v>0.627</v>
      </c>
      <c r="W23" s="42">
        <f t="shared" si="3"/>
        <v>0.76500000000000001</v>
      </c>
      <c r="X23" s="42">
        <f t="shared" si="3"/>
        <v>0</v>
      </c>
      <c r="Y23" s="43">
        <f>SUM(C23:X23)</f>
        <v>377.81400000000002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8.67</v>
      </c>
      <c r="E24" s="42">
        <f t="shared" ref="E24:X24" si="4">SUM(E20*E22)</f>
        <v>0</v>
      </c>
      <c r="F24" s="42">
        <f t="shared" si="4"/>
        <v>12.236000000000001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30.200000000000003</v>
      </c>
      <c r="R24" s="42">
        <f t="shared" si="4"/>
        <v>0</v>
      </c>
      <c r="S24" s="42">
        <f t="shared" si="4"/>
        <v>0</v>
      </c>
      <c r="T24" s="42">
        <f t="shared" si="4"/>
        <v>20.88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82.546000000000006</v>
      </c>
    </row>
    <row r="25" spans="1:25" x14ac:dyDescent="0.15">
      <c r="A25" s="79" t="s">
        <v>11</v>
      </c>
      <c r="B25" s="80"/>
      <c r="C25" s="44">
        <f>SUM(C23:C24)</f>
        <v>31.68</v>
      </c>
      <c r="D25" s="44">
        <f t="shared" ref="D25:X25" si="5">+D21*D22</f>
        <v>8.67</v>
      </c>
      <c r="E25" s="44">
        <f t="shared" si="5"/>
        <v>18.815999999999999</v>
      </c>
      <c r="F25" s="44">
        <f t="shared" si="5"/>
        <v>24.472000000000001</v>
      </c>
      <c r="G25" s="44">
        <f t="shared" si="5"/>
        <v>17.240000000000002</v>
      </c>
      <c r="H25" s="44">
        <f t="shared" si="5"/>
        <v>10</v>
      </c>
      <c r="I25" s="44">
        <f t="shared" si="5"/>
        <v>2.74</v>
      </c>
      <c r="J25" s="44">
        <f t="shared" si="5"/>
        <v>39.299999999999997</v>
      </c>
      <c r="K25" s="44">
        <f t="shared" si="5"/>
        <v>31.48</v>
      </c>
      <c r="L25" s="44">
        <f t="shared" si="5"/>
        <v>3.3000000000000003</v>
      </c>
      <c r="M25" s="44">
        <f t="shared" si="5"/>
        <v>0.99</v>
      </c>
      <c r="N25" s="44">
        <f t="shared" si="5"/>
        <v>3.7600000000000002</v>
      </c>
      <c r="O25" s="44">
        <f t="shared" si="5"/>
        <v>94.92</v>
      </c>
      <c r="P25" s="44">
        <f t="shared" si="5"/>
        <v>3.3000000000000003</v>
      </c>
      <c r="Q25" s="44">
        <f t="shared" si="5"/>
        <v>30.200000000000003</v>
      </c>
      <c r="R25" s="44">
        <f t="shared" si="5"/>
        <v>31.5</v>
      </c>
      <c r="S25" s="44">
        <f t="shared" si="5"/>
        <v>45.72</v>
      </c>
      <c r="T25" s="44">
        <f t="shared" si="5"/>
        <v>20.88</v>
      </c>
      <c r="U25" s="44">
        <f t="shared" si="5"/>
        <v>40</v>
      </c>
      <c r="V25" s="44">
        <f t="shared" si="5"/>
        <v>0.627</v>
      </c>
      <c r="W25" s="45">
        <f t="shared" si="5"/>
        <v>0.76500000000000001</v>
      </c>
      <c r="X25" s="45">
        <f t="shared" si="5"/>
        <v>0</v>
      </c>
      <c r="Y25" s="43">
        <f>SUM(C25:X25)</f>
        <v>460.35999999999996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4" t="s">
        <v>12</v>
      </c>
      <c r="B28" s="64"/>
      <c r="C28" s="50"/>
      <c r="H28" s="64" t="s">
        <v>13</v>
      </c>
      <c r="I28" s="64"/>
      <c r="J28" s="64"/>
      <c r="K28" s="64"/>
      <c r="P28" s="64" t="s">
        <v>14</v>
      </c>
      <c r="Q28" s="64"/>
      <c r="R28" s="64"/>
      <c r="S28" s="64"/>
    </row>
    <row r="31" spans="1:25" x14ac:dyDescent="0.15">
      <c r="B31" s="81" t="s">
        <v>0</v>
      </c>
      <c r="C31" s="81"/>
      <c r="D31" s="81"/>
      <c r="E31" s="81"/>
      <c r="F31" s="81"/>
      <c r="G31" s="81"/>
      <c r="H31" s="81"/>
      <c r="I31" s="81"/>
      <c r="J31" s="81"/>
      <c r="L31" s="10"/>
      <c r="M31" s="82" t="s">
        <v>1</v>
      </c>
      <c r="N31" s="82"/>
      <c r="O31" s="82"/>
      <c r="P31" s="82"/>
      <c r="Q31" s="82"/>
      <c r="R31" s="82" t="s">
        <v>15</v>
      </c>
      <c r="S31" s="82"/>
      <c r="T31" s="82"/>
      <c r="U31" s="82"/>
      <c r="V31" s="8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>
        <v>42851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2.25" thickBot="1" x14ac:dyDescent="0.2">
      <c r="A34" s="68"/>
      <c r="B34" s="69"/>
      <c r="C34" s="16" t="s">
        <v>42</v>
      </c>
      <c r="D34" s="18" t="s">
        <v>27</v>
      </c>
      <c r="E34" s="18" t="s">
        <v>29</v>
      </c>
      <c r="F34" s="18" t="s">
        <v>28</v>
      </c>
      <c r="G34" s="18" t="s">
        <v>32</v>
      </c>
      <c r="H34" s="18" t="s">
        <v>50</v>
      </c>
      <c r="I34" s="18" t="s">
        <v>51</v>
      </c>
      <c r="J34" s="18" t="s">
        <v>101</v>
      </c>
      <c r="K34" s="18" t="s">
        <v>70</v>
      </c>
      <c r="L34" s="18" t="s">
        <v>79</v>
      </c>
      <c r="M34" s="18" t="s">
        <v>74</v>
      </c>
      <c r="N34" s="18" t="s">
        <v>39</v>
      </c>
      <c r="O34" s="18" t="s">
        <v>41</v>
      </c>
      <c r="P34" s="18" t="s">
        <v>40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5</v>
      </c>
      <c r="B35" s="21" t="s">
        <v>75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161</v>
      </c>
      <c r="C36" s="25"/>
      <c r="D36" s="25"/>
      <c r="E36" s="25"/>
      <c r="F36" s="25">
        <v>3</v>
      </c>
      <c r="G36" s="25"/>
      <c r="H36" s="25"/>
      <c r="I36" s="25"/>
      <c r="J36" s="25"/>
      <c r="K36" s="25"/>
      <c r="L36" s="25"/>
      <c r="M36" s="25" t="s">
        <v>98</v>
      </c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57</v>
      </c>
      <c r="C37" s="25"/>
      <c r="D37" s="25"/>
      <c r="E37" s="25">
        <v>12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 t="s">
        <v>76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6</v>
      </c>
      <c r="B39" s="21" t="s">
        <v>77</v>
      </c>
      <c r="C39" s="22"/>
      <c r="D39" s="22">
        <v>5</v>
      </c>
      <c r="E39" s="22"/>
      <c r="F39" s="22"/>
      <c r="G39" s="22">
        <v>20</v>
      </c>
      <c r="H39" s="22">
        <v>40</v>
      </c>
      <c r="I39" s="22">
        <v>15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151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60</v>
      </c>
      <c r="L40" s="25">
        <v>60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76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12</v>
      </c>
      <c r="F47" s="31">
        <f t="shared" si="6"/>
        <v>3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1.2E-2</v>
      </c>
      <c r="F48" s="33">
        <f>+(A47*F47)/1000</f>
        <v>3.0000000000000001E-3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20</v>
      </c>
      <c r="E49" s="34">
        <f t="shared" si="7"/>
        <v>0</v>
      </c>
      <c r="F49" s="34">
        <f t="shared" si="7"/>
        <v>0</v>
      </c>
      <c r="G49" s="34">
        <f t="shared" si="7"/>
        <v>20</v>
      </c>
      <c r="H49" s="34">
        <f t="shared" si="7"/>
        <v>40</v>
      </c>
      <c r="I49" s="34">
        <f t="shared" si="7"/>
        <v>15</v>
      </c>
      <c r="J49" s="34">
        <f t="shared" si="7"/>
        <v>0</v>
      </c>
      <c r="K49" s="34">
        <f t="shared" si="7"/>
        <v>60</v>
      </c>
      <c r="L49" s="34">
        <f t="shared" si="7"/>
        <v>60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0.02</v>
      </c>
      <c r="E50" s="36">
        <f>+(A49*E49)/1000</f>
        <v>0</v>
      </c>
      <c r="F50" s="36">
        <f>+(A49*F49)/1000</f>
        <v>0</v>
      </c>
      <c r="G50" s="36">
        <f>+(A49*G49)/1000</f>
        <v>0.02</v>
      </c>
      <c r="H50" s="36">
        <f>+(A49*H49)/1000</f>
        <v>0.04</v>
      </c>
      <c r="I50" s="36">
        <f>+(A49*I49)/1000</f>
        <v>1.4999999999999999E-2</v>
      </c>
      <c r="J50" s="36">
        <f>+(A49*J49)/1000</f>
        <v>0</v>
      </c>
      <c r="K50" s="36">
        <f>+(A49*K49)/1000</f>
        <v>0.06</v>
      </c>
      <c r="L50" s="36">
        <f>+(A49*L49)/1000</f>
        <v>0.06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8</v>
      </c>
      <c r="B51" s="78"/>
      <c r="C51" s="38">
        <f>+C50+C48</f>
        <v>7.0000000000000007E-2</v>
      </c>
      <c r="D51" s="38">
        <f t="shared" ref="D51:X51" si="8">+D50+D48</f>
        <v>0.02</v>
      </c>
      <c r="E51" s="38">
        <f t="shared" si="8"/>
        <v>1.2E-2</v>
      </c>
      <c r="F51" s="38">
        <f t="shared" si="8"/>
        <v>3.0000000000000001E-3</v>
      </c>
      <c r="G51" s="38">
        <f t="shared" si="8"/>
        <v>0.02</v>
      </c>
      <c r="H51" s="38">
        <f t="shared" si="8"/>
        <v>0.04</v>
      </c>
      <c r="I51" s="38">
        <f t="shared" si="8"/>
        <v>1.4999999999999999E-2</v>
      </c>
      <c r="J51" s="38">
        <f t="shared" si="8"/>
        <v>0</v>
      </c>
      <c r="K51" s="38">
        <f t="shared" si="8"/>
        <v>0.06</v>
      </c>
      <c r="L51" s="38">
        <f t="shared" si="8"/>
        <v>0.06</v>
      </c>
      <c r="M51" s="38">
        <f t="shared" si="8"/>
        <v>0</v>
      </c>
      <c r="N51" s="38">
        <f t="shared" si="8"/>
        <v>0.06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9</v>
      </c>
      <c r="B52" s="72"/>
      <c r="C52" s="40">
        <v>364</v>
      </c>
      <c r="D52" s="40">
        <v>578</v>
      </c>
      <c r="E52" s="40">
        <v>1748</v>
      </c>
      <c r="F52" s="40">
        <v>2352</v>
      </c>
      <c r="G52" s="40">
        <v>137</v>
      </c>
      <c r="H52" s="40">
        <v>94</v>
      </c>
      <c r="I52" s="40">
        <v>754</v>
      </c>
      <c r="J52" s="40">
        <v>988</v>
      </c>
      <c r="K52" s="40">
        <v>1190</v>
      </c>
      <c r="L52" s="40">
        <v>252</v>
      </c>
      <c r="M52" s="40">
        <v>53</v>
      </c>
      <c r="N52" s="40">
        <v>338</v>
      </c>
      <c r="O52" s="40">
        <v>147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25.480000000000004</v>
      </c>
      <c r="D53" s="42">
        <f>SUM(D48*D52)</f>
        <v>0</v>
      </c>
      <c r="E53" s="42">
        <f t="shared" ref="E53:X53" si="9">SUM(E48*E52)</f>
        <v>20.975999999999999</v>
      </c>
      <c r="F53" s="42">
        <f t="shared" si="9"/>
        <v>7.056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20.279999999999998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73.792000000000002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11.56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2.74</v>
      </c>
      <c r="H54" s="42">
        <f t="shared" si="10"/>
        <v>3.7600000000000002</v>
      </c>
      <c r="I54" s="42">
        <f t="shared" si="10"/>
        <v>11.309999999999999</v>
      </c>
      <c r="J54" s="42">
        <f t="shared" si="10"/>
        <v>0</v>
      </c>
      <c r="K54" s="42">
        <f t="shared" si="10"/>
        <v>71.399999999999991</v>
      </c>
      <c r="L54" s="42">
        <f t="shared" si="10"/>
        <v>15.12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115.89</v>
      </c>
    </row>
    <row r="55" spans="1:25" x14ac:dyDescent="0.15">
      <c r="A55" s="79" t="s">
        <v>11</v>
      </c>
      <c r="B55" s="80"/>
      <c r="C55" s="44">
        <f>SUM(C53:C54)</f>
        <v>25.480000000000004</v>
      </c>
      <c r="D55" s="44">
        <f t="shared" ref="D55:X55" si="11">SUM(D53:D54)</f>
        <v>11.56</v>
      </c>
      <c r="E55" s="44">
        <f t="shared" si="11"/>
        <v>20.975999999999999</v>
      </c>
      <c r="F55" s="44">
        <f t="shared" si="11"/>
        <v>7.056</v>
      </c>
      <c r="G55" s="44">
        <f t="shared" si="11"/>
        <v>2.74</v>
      </c>
      <c r="H55" s="44">
        <f t="shared" si="11"/>
        <v>3.7600000000000002</v>
      </c>
      <c r="I55" s="44">
        <f t="shared" si="11"/>
        <v>11.309999999999999</v>
      </c>
      <c r="J55" s="44">
        <f t="shared" si="11"/>
        <v>0</v>
      </c>
      <c r="K55" s="44">
        <f t="shared" si="11"/>
        <v>71.399999999999991</v>
      </c>
      <c r="L55" s="44">
        <f t="shared" si="11"/>
        <v>15.12</v>
      </c>
      <c r="M55" s="44">
        <f t="shared" si="11"/>
        <v>0</v>
      </c>
      <c r="N55" s="44">
        <f t="shared" si="11"/>
        <v>20.279999999999998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4">
        <f t="shared" si="11"/>
        <v>0</v>
      </c>
      <c r="W55" s="44">
        <f t="shared" si="11"/>
        <v>0</v>
      </c>
      <c r="X55" s="44">
        <f t="shared" si="11"/>
        <v>0</v>
      </c>
      <c r="Y55" s="43">
        <f>SUM(C55:X55)</f>
        <v>189.68199999999999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4" t="s">
        <v>12</v>
      </c>
      <c r="B58" s="64"/>
      <c r="C58" s="50"/>
      <c r="H58" s="64" t="s">
        <v>13</v>
      </c>
      <c r="I58" s="64"/>
      <c r="J58" s="64"/>
      <c r="K58" s="64"/>
      <c r="P58" s="64" t="s">
        <v>14</v>
      </c>
      <c r="Q58" s="64"/>
      <c r="R58" s="64"/>
      <c r="S58" s="64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31" workbookViewId="0">
      <selection activeCell="U13" sqref="U13"/>
    </sheetView>
  </sheetViews>
  <sheetFormatPr defaultRowHeight="10.5" x14ac:dyDescent="0.15"/>
  <cols>
    <col min="1" max="1" width="3.140625" style="9" customWidth="1"/>
    <col min="2" max="2" width="18.42578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1" t="s">
        <v>0</v>
      </c>
      <c r="C1" s="81"/>
      <c r="D1" s="81"/>
      <c r="E1" s="81"/>
      <c r="F1" s="81"/>
      <c r="G1" s="81"/>
      <c r="H1" s="81"/>
      <c r="I1" s="81"/>
      <c r="J1" s="81"/>
      <c r="L1" s="10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>
        <v>42852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55.5" thickBot="1" x14ac:dyDescent="0.2">
      <c r="A4" s="68"/>
      <c r="B4" s="69"/>
      <c r="C4" s="16" t="s">
        <v>42</v>
      </c>
      <c r="D4" s="17" t="s">
        <v>27</v>
      </c>
      <c r="E4" s="18" t="s">
        <v>29</v>
      </c>
      <c r="F4" s="18" t="s">
        <v>30</v>
      </c>
      <c r="G4" s="18" t="s">
        <v>159</v>
      </c>
      <c r="H4" s="18" t="s">
        <v>28</v>
      </c>
      <c r="I4" s="19" t="s">
        <v>67</v>
      </c>
      <c r="J4" s="18" t="s">
        <v>32</v>
      </c>
      <c r="K4" s="18" t="s">
        <v>35</v>
      </c>
      <c r="L4" s="18" t="s">
        <v>70</v>
      </c>
      <c r="M4" s="18" t="s">
        <v>37</v>
      </c>
      <c r="N4" s="19" t="s">
        <v>47</v>
      </c>
      <c r="O4" s="18" t="s">
        <v>58</v>
      </c>
      <c r="P4" s="18" t="s">
        <v>39</v>
      </c>
      <c r="Q4" s="18" t="s">
        <v>86</v>
      </c>
      <c r="R4" s="18" t="s">
        <v>34</v>
      </c>
      <c r="S4" s="18" t="s">
        <v>40</v>
      </c>
      <c r="T4" s="18" t="s">
        <v>38</v>
      </c>
      <c r="U4" s="19" t="s">
        <v>160</v>
      </c>
      <c r="V4" s="20" t="s">
        <v>78</v>
      </c>
      <c r="W4" s="17"/>
      <c r="X4" s="17"/>
      <c r="Y4" s="15"/>
    </row>
    <row r="5" spans="1:25" ht="11.25" customHeight="1" x14ac:dyDescent="0.15">
      <c r="A5" s="73" t="s">
        <v>5</v>
      </c>
      <c r="B5" s="21" t="s">
        <v>43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156</v>
      </c>
      <c r="C6" s="25"/>
      <c r="D6" s="25"/>
      <c r="E6" s="25">
        <v>7</v>
      </c>
      <c r="F6" s="25">
        <v>15</v>
      </c>
      <c r="G6" s="25"/>
      <c r="H6" s="25"/>
      <c r="I6" s="25">
        <v>120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157</v>
      </c>
      <c r="C7" s="25"/>
      <c r="D7" s="25">
        <v>5</v>
      </c>
      <c r="E7" s="25"/>
      <c r="F7" s="25">
        <v>18</v>
      </c>
      <c r="G7" s="25"/>
      <c r="H7" s="25"/>
      <c r="I7" s="25"/>
      <c r="J7" s="25"/>
      <c r="K7" s="25">
        <v>25</v>
      </c>
      <c r="L7" s="25"/>
      <c r="M7" s="25">
        <f>1/10</f>
        <v>0.1</v>
      </c>
      <c r="N7" s="25"/>
      <c r="O7" s="25"/>
      <c r="P7" s="25"/>
      <c r="Q7" s="25"/>
      <c r="R7" s="25"/>
      <c r="S7" s="25"/>
      <c r="T7" s="25">
        <v>28</v>
      </c>
      <c r="U7" s="25"/>
      <c r="V7" s="26"/>
      <c r="W7" s="26"/>
      <c r="X7" s="26"/>
      <c r="Y7" s="15"/>
    </row>
    <row r="8" spans="1:25" ht="11.25" thickBot="1" x14ac:dyDescent="0.2">
      <c r="A8" s="75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6</v>
      </c>
      <c r="B9" s="21" t="s">
        <v>109</v>
      </c>
      <c r="C9" s="22"/>
      <c r="D9" s="22"/>
      <c r="E9" s="22">
        <v>7</v>
      </c>
      <c r="F9" s="22"/>
      <c r="G9" s="22"/>
      <c r="H9" s="22"/>
      <c r="I9" s="22"/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158</v>
      </c>
      <c r="C10" s="25"/>
      <c r="D10" s="25"/>
      <c r="E10" s="25"/>
      <c r="F10" s="25"/>
      <c r="G10" s="25">
        <v>25</v>
      </c>
      <c r="H10" s="25">
        <v>8</v>
      </c>
      <c r="I10" s="25"/>
      <c r="J10" s="25">
        <v>10</v>
      </c>
      <c r="K10" s="25"/>
      <c r="L10" s="25">
        <v>70</v>
      </c>
      <c r="M10" s="25"/>
      <c r="N10" s="25">
        <v>25</v>
      </c>
      <c r="O10" s="25">
        <v>5</v>
      </c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42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7</v>
      </c>
      <c r="B13" s="21" t="s">
        <v>45</v>
      </c>
      <c r="C13" s="22"/>
      <c r="D13" s="22"/>
      <c r="E13" s="22"/>
      <c r="F13" s="22"/>
      <c r="G13" s="22"/>
      <c r="H13" s="22"/>
      <c r="I13" s="22"/>
      <c r="J13" s="22">
        <v>20</v>
      </c>
      <c r="K13" s="22"/>
      <c r="L13" s="22"/>
      <c r="M13" s="22"/>
      <c r="N13" s="22"/>
      <c r="O13" s="22"/>
      <c r="P13" s="22"/>
      <c r="Q13" s="22"/>
      <c r="R13" s="22">
        <v>18</v>
      </c>
      <c r="S13" s="22"/>
      <c r="T13" s="22"/>
      <c r="U13" s="22">
        <v>20</v>
      </c>
      <c r="V13" s="23">
        <v>12</v>
      </c>
      <c r="W13" s="23"/>
      <c r="X13" s="23"/>
      <c r="Y13" s="15"/>
    </row>
    <row r="14" spans="1:25" x14ac:dyDescent="0.15">
      <c r="A14" s="74"/>
      <c r="B14" s="24" t="s">
        <v>104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250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42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14</v>
      </c>
      <c r="F17" s="31">
        <f t="shared" si="0"/>
        <v>33</v>
      </c>
      <c r="G17" s="31">
        <f t="shared" si="0"/>
        <v>25</v>
      </c>
      <c r="H17" s="31">
        <f t="shared" si="0"/>
        <v>8</v>
      </c>
      <c r="I17" s="31">
        <f t="shared" si="0"/>
        <v>120</v>
      </c>
      <c r="J17" s="31">
        <f t="shared" si="0"/>
        <v>40</v>
      </c>
      <c r="K17" s="31">
        <f t="shared" si="0"/>
        <v>25</v>
      </c>
      <c r="L17" s="31">
        <f t="shared" si="0"/>
        <v>70</v>
      </c>
      <c r="M17" s="31">
        <f t="shared" si="0"/>
        <v>0.1</v>
      </c>
      <c r="N17" s="31">
        <f t="shared" si="0"/>
        <v>25</v>
      </c>
      <c r="O17" s="31">
        <f t="shared" si="0"/>
        <v>5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5</v>
      </c>
      <c r="T17" s="31">
        <f t="shared" si="0"/>
        <v>28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1.4E-2</v>
      </c>
      <c r="F18" s="33">
        <f>+(A17*F17)/1000</f>
        <v>3.3000000000000002E-2</v>
      </c>
      <c r="G18" s="33">
        <f>+(A17*G17)/1000</f>
        <v>2.5000000000000001E-2</v>
      </c>
      <c r="H18" s="33">
        <f>+(A17*H17)/1000</f>
        <v>8.0000000000000002E-3</v>
      </c>
      <c r="I18" s="33">
        <f>+(A17*I17)/1000</f>
        <v>0.12</v>
      </c>
      <c r="J18" s="33">
        <f>+(A17*J17)/1000</f>
        <v>0.04</v>
      </c>
      <c r="K18" s="33">
        <f>+(A17*K17)/1000</f>
        <v>2.5000000000000001E-2</v>
      </c>
      <c r="L18" s="33">
        <f>+(A17*L17)/1000</f>
        <v>7.0000000000000007E-2</v>
      </c>
      <c r="M18" s="33">
        <f>+(A17*M17)</f>
        <v>0.1</v>
      </c>
      <c r="N18" s="33">
        <f>+(A17*N17)/1000</f>
        <v>2.5000000000000001E-2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5.0000000000000001E-3</v>
      </c>
      <c r="T18" s="33">
        <f>+(A17*T17)/1000</f>
        <v>2.8000000000000001E-2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20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18</v>
      </c>
      <c r="S19" s="34">
        <f t="shared" si="1"/>
        <v>0</v>
      </c>
      <c r="T19" s="34">
        <f t="shared" si="1"/>
        <v>0</v>
      </c>
      <c r="U19" s="34">
        <f t="shared" si="1"/>
        <v>20</v>
      </c>
      <c r="V19" s="34">
        <f t="shared" si="1"/>
        <v>12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0.02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0.25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1.7999999999999999E-2</v>
      </c>
      <c r="S20" s="36">
        <f>+(A19*S19)/1000</f>
        <v>0</v>
      </c>
      <c r="T20" s="36">
        <f>+(A19*T19)/1000</f>
        <v>0</v>
      </c>
      <c r="U20" s="36">
        <f>+(A19*U19)/1000</f>
        <v>0.02</v>
      </c>
      <c r="V20" s="36">
        <f>+(A19*V19)/1000</f>
        <v>1.2E-2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8</v>
      </c>
      <c r="B21" s="78"/>
      <c r="C21" s="38">
        <f>+C20+C18</f>
        <v>0.12</v>
      </c>
      <c r="D21" s="38">
        <f t="shared" ref="D21:X21" si="2">+D20+D18</f>
        <v>0.02</v>
      </c>
      <c r="E21" s="38">
        <f t="shared" si="2"/>
        <v>1.4E-2</v>
      </c>
      <c r="F21" s="38">
        <f t="shared" si="2"/>
        <v>3.3000000000000002E-2</v>
      </c>
      <c r="G21" s="38">
        <f t="shared" si="2"/>
        <v>2.5000000000000001E-2</v>
      </c>
      <c r="H21" s="38">
        <f t="shared" si="2"/>
        <v>8.0000000000000002E-3</v>
      </c>
      <c r="I21" s="38">
        <f t="shared" si="2"/>
        <v>0.12</v>
      </c>
      <c r="J21" s="38">
        <f t="shared" si="2"/>
        <v>0.06</v>
      </c>
      <c r="K21" s="38">
        <f t="shared" si="2"/>
        <v>2.5000000000000001E-2</v>
      </c>
      <c r="L21" s="38">
        <f t="shared" si="2"/>
        <v>7.0000000000000007E-2</v>
      </c>
      <c r="M21" s="38">
        <f t="shared" si="2"/>
        <v>0.1</v>
      </c>
      <c r="N21" s="38">
        <f t="shared" si="2"/>
        <v>0.27500000000000002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1.7999999999999999E-2</v>
      </c>
      <c r="S21" s="38">
        <f t="shared" si="2"/>
        <v>5.0000000000000001E-3</v>
      </c>
      <c r="T21" s="38">
        <f t="shared" si="2"/>
        <v>2.8000000000000001E-2</v>
      </c>
      <c r="U21" s="38">
        <f t="shared" si="2"/>
        <v>0.02</v>
      </c>
      <c r="V21" s="38">
        <f t="shared" si="2"/>
        <v>1.2E-2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9</v>
      </c>
      <c r="B22" s="72"/>
      <c r="C22" s="40">
        <v>264</v>
      </c>
      <c r="D22" s="40">
        <v>578</v>
      </c>
      <c r="E22" s="40">
        <v>1748</v>
      </c>
      <c r="F22" s="40">
        <v>400</v>
      </c>
      <c r="G22" s="40">
        <v>414</v>
      </c>
      <c r="H22" s="40">
        <v>2352</v>
      </c>
      <c r="I22" s="40">
        <v>340</v>
      </c>
      <c r="J22" s="40">
        <v>137</v>
      </c>
      <c r="K22" s="40">
        <v>348</v>
      </c>
      <c r="L22" s="40">
        <v>1190</v>
      </c>
      <c r="M22" s="40">
        <v>53</v>
      </c>
      <c r="N22" s="40">
        <v>132</v>
      </c>
      <c r="O22" s="40">
        <v>198</v>
      </c>
      <c r="P22" s="40">
        <v>338</v>
      </c>
      <c r="Q22" s="40">
        <v>762</v>
      </c>
      <c r="R22" s="40">
        <v>787</v>
      </c>
      <c r="S22" s="40">
        <v>153</v>
      </c>
      <c r="T22" s="40">
        <v>209</v>
      </c>
      <c r="U22" s="40">
        <v>132</v>
      </c>
      <c r="V22" s="40">
        <v>688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2.89</v>
      </c>
      <c r="E23" s="42">
        <f t="shared" ref="E23:X23" si="3">SUM(E18*E22)</f>
        <v>24.472000000000001</v>
      </c>
      <c r="F23" s="42">
        <f t="shared" si="3"/>
        <v>13.200000000000001</v>
      </c>
      <c r="G23" s="42">
        <f t="shared" si="3"/>
        <v>10.350000000000001</v>
      </c>
      <c r="H23" s="42">
        <f t="shared" si="3"/>
        <v>18.815999999999999</v>
      </c>
      <c r="I23" s="42">
        <f t="shared" si="3"/>
        <v>40.799999999999997</v>
      </c>
      <c r="J23" s="42">
        <f t="shared" si="3"/>
        <v>5.48</v>
      </c>
      <c r="K23" s="42">
        <f t="shared" si="3"/>
        <v>8.7000000000000011</v>
      </c>
      <c r="L23" s="42">
        <f t="shared" si="3"/>
        <v>83.300000000000011</v>
      </c>
      <c r="M23" s="42">
        <f t="shared" si="3"/>
        <v>5.3000000000000007</v>
      </c>
      <c r="N23" s="42">
        <f t="shared" si="3"/>
        <v>3.3000000000000003</v>
      </c>
      <c r="O23" s="42">
        <f t="shared" si="3"/>
        <v>0.99</v>
      </c>
      <c r="P23" s="42">
        <f t="shared" si="3"/>
        <v>23.660000000000004</v>
      </c>
      <c r="Q23" s="42">
        <f t="shared" si="3"/>
        <v>53.34</v>
      </c>
      <c r="R23" s="42">
        <f t="shared" si="3"/>
        <v>0</v>
      </c>
      <c r="S23" s="42">
        <f t="shared" si="3"/>
        <v>0.76500000000000001</v>
      </c>
      <c r="T23" s="42">
        <f t="shared" si="3"/>
        <v>5.8520000000000003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322.33500000000004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8.67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2.74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33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14.165999999999999</v>
      </c>
      <c r="S24" s="42">
        <f t="shared" si="4"/>
        <v>0</v>
      </c>
      <c r="T24" s="42">
        <f t="shared" si="4"/>
        <v>0</v>
      </c>
      <c r="U24" s="42">
        <f t="shared" si="4"/>
        <v>2.64</v>
      </c>
      <c r="V24" s="42">
        <f t="shared" si="4"/>
        <v>8.2560000000000002</v>
      </c>
      <c r="W24" s="42">
        <f t="shared" si="4"/>
        <v>0</v>
      </c>
      <c r="X24" s="42">
        <f t="shared" si="4"/>
        <v>0</v>
      </c>
      <c r="Y24" s="43">
        <f>SUM(C24:X24)</f>
        <v>80.031999999999996</v>
      </c>
    </row>
    <row r="25" spans="1:25" x14ac:dyDescent="0.15">
      <c r="A25" s="79" t="s">
        <v>11</v>
      </c>
      <c r="B25" s="80"/>
      <c r="C25" s="44">
        <f>SUM(C23:C24)</f>
        <v>31.68</v>
      </c>
      <c r="D25" s="44">
        <f t="shared" ref="D25:X25" si="5">+D21*D22</f>
        <v>11.56</v>
      </c>
      <c r="E25" s="44">
        <f t="shared" si="5"/>
        <v>24.472000000000001</v>
      </c>
      <c r="F25" s="44">
        <f t="shared" si="5"/>
        <v>13.200000000000001</v>
      </c>
      <c r="G25" s="44">
        <f t="shared" si="5"/>
        <v>10.350000000000001</v>
      </c>
      <c r="H25" s="44">
        <f t="shared" si="5"/>
        <v>18.815999999999999</v>
      </c>
      <c r="I25" s="44">
        <f t="shared" si="5"/>
        <v>40.799999999999997</v>
      </c>
      <c r="J25" s="44">
        <f t="shared" si="5"/>
        <v>8.2199999999999989</v>
      </c>
      <c r="K25" s="44">
        <f t="shared" si="5"/>
        <v>8.7000000000000011</v>
      </c>
      <c r="L25" s="44">
        <f t="shared" si="5"/>
        <v>83.300000000000011</v>
      </c>
      <c r="M25" s="44">
        <f t="shared" si="5"/>
        <v>5.3000000000000007</v>
      </c>
      <c r="N25" s="44">
        <f t="shared" si="5"/>
        <v>36.300000000000004</v>
      </c>
      <c r="O25" s="44">
        <f t="shared" si="5"/>
        <v>0.99</v>
      </c>
      <c r="P25" s="44">
        <f t="shared" si="5"/>
        <v>23.660000000000004</v>
      </c>
      <c r="Q25" s="44">
        <f t="shared" si="5"/>
        <v>53.34</v>
      </c>
      <c r="R25" s="44">
        <f t="shared" si="5"/>
        <v>14.165999999999999</v>
      </c>
      <c r="S25" s="44">
        <f t="shared" si="5"/>
        <v>0.76500000000000001</v>
      </c>
      <c r="T25" s="44">
        <f t="shared" si="5"/>
        <v>5.8520000000000003</v>
      </c>
      <c r="U25" s="44">
        <f t="shared" si="5"/>
        <v>2.64</v>
      </c>
      <c r="V25" s="44">
        <f t="shared" si="5"/>
        <v>8.2560000000000002</v>
      </c>
      <c r="W25" s="45">
        <f t="shared" si="5"/>
        <v>0</v>
      </c>
      <c r="X25" s="45">
        <f t="shared" si="5"/>
        <v>0</v>
      </c>
      <c r="Y25" s="43">
        <f>SUM(C25:X25)</f>
        <v>402.36699999999996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4" t="s">
        <v>12</v>
      </c>
      <c r="B28" s="64"/>
      <c r="C28" s="50"/>
      <c r="H28" s="64" t="s">
        <v>13</v>
      </c>
      <c r="I28" s="64"/>
      <c r="J28" s="64"/>
      <c r="K28" s="64"/>
      <c r="P28" s="64" t="s">
        <v>14</v>
      </c>
      <c r="Q28" s="64"/>
      <c r="R28" s="64"/>
      <c r="S28" s="64"/>
    </row>
    <row r="31" spans="1:25" x14ac:dyDescent="0.15">
      <c r="B31" s="81" t="s">
        <v>0</v>
      </c>
      <c r="C31" s="81"/>
      <c r="D31" s="81"/>
      <c r="E31" s="81"/>
      <c r="F31" s="81"/>
      <c r="G31" s="81"/>
      <c r="H31" s="81"/>
      <c r="I31" s="81"/>
      <c r="J31" s="81"/>
      <c r="L31" s="10"/>
      <c r="M31" s="82" t="s">
        <v>1</v>
      </c>
      <c r="N31" s="82"/>
      <c r="O31" s="82"/>
      <c r="P31" s="82"/>
      <c r="Q31" s="82"/>
      <c r="R31" s="82" t="s">
        <v>15</v>
      </c>
      <c r="S31" s="82"/>
      <c r="T31" s="82"/>
      <c r="U31" s="82"/>
      <c r="V31" s="8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>
        <v>42852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7.5" thickBot="1" x14ac:dyDescent="0.2">
      <c r="A34" s="68"/>
      <c r="B34" s="69"/>
      <c r="C34" s="16" t="s">
        <v>42</v>
      </c>
      <c r="D34" s="18" t="s">
        <v>27</v>
      </c>
      <c r="E34" s="18" t="s">
        <v>88</v>
      </c>
      <c r="F34" s="18" t="s">
        <v>59</v>
      </c>
      <c r="G34" s="18" t="s">
        <v>32</v>
      </c>
      <c r="H34" s="18" t="s">
        <v>78</v>
      </c>
      <c r="I34" s="18" t="s">
        <v>29</v>
      </c>
      <c r="J34" s="18" t="s">
        <v>47</v>
      </c>
      <c r="K34" s="18" t="s">
        <v>49</v>
      </c>
      <c r="L34" s="18" t="s">
        <v>39</v>
      </c>
      <c r="M34" s="18" t="s">
        <v>33</v>
      </c>
      <c r="N34" s="18" t="s">
        <v>40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88</v>
      </c>
      <c r="C36" s="25"/>
      <c r="D36" s="25"/>
      <c r="E36" s="25">
        <v>30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116</v>
      </c>
      <c r="C37" s="25">
        <v>70</v>
      </c>
      <c r="D37" s="25"/>
      <c r="E37" s="25"/>
      <c r="F37" s="25"/>
      <c r="G37" s="25"/>
      <c r="H37" s="25"/>
      <c r="I37" s="25">
        <v>10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6</v>
      </c>
      <c r="B39" s="21" t="s">
        <v>60</v>
      </c>
      <c r="C39" s="22"/>
      <c r="D39" s="22">
        <v>7</v>
      </c>
      <c r="E39" s="22"/>
      <c r="F39" s="22">
        <v>15</v>
      </c>
      <c r="G39" s="22">
        <v>20</v>
      </c>
      <c r="H39" s="22">
        <v>15</v>
      </c>
      <c r="I39" s="22"/>
      <c r="J39" s="22">
        <v>25</v>
      </c>
      <c r="K39" s="22"/>
      <c r="L39" s="22"/>
      <c r="M39" s="22">
        <v>20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113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50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162</v>
      </c>
      <c r="C41" s="25">
        <v>60</v>
      </c>
      <c r="D41" s="25"/>
      <c r="E41" s="25"/>
      <c r="F41" s="25"/>
      <c r="G41" s="25"/>
      <c r="H41" s="25"/>
      <c r="I41" s="25">
        <v>20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30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10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0.03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0.01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22</v>
      </c>
      <c r="E49" s="34">
        <f t="shared" si="7"/>
        <v>0</v>
      </c>
      <c r="F49" s="34">
        <f t="shared" si="7"/>
        <v>15</v>
      </c>
      <c r="G49" s="34">
        <f t="shared" si="7"/>
        <v>20</v>
      </c>
      <c r="H49" s="34">
        <f t="shared" si="7"/>
        <v>15</v>
      </c>
      <c r="I49" s="34">
        <f t="shared" si="7"/>
        <v>20</v>
      </c>
      <c r="J49" s="34">
        <f t="shared" si="7"/>
        <v>25</v>
      </c>
      <c r="K49" s="34">
        <f t="shared" si="7"/>
        <v>50</v>
      </c>
      <c r="L49" s="34">
        <f t="shared" si="7"/>
        <v>0</v>
      </c>
      <c r="M49" s="34">
        <f t="shared" si="7"/>
        <v>20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2.1999999999999999E-2</v>
      </c>
      <c r="E50" s="36">
        <f>+(A49*E49)/1000</f>
        <v>0</v>
      </c>
      <c r="F50" s="36">
        <f>+(A49*F49)/1000</f>
        <v>1.4999999999999999E-2</v>
      </c>
      <c r="G50" s="36">
        <f>+(A49*G49)/1000</f>
        <v>0.02</v>
      </c>
      <c r="H50" s="36">
        <f>+(A49*H49)/1000</f>
        <v>1.4999999999999999E-2</v>
      </c>
      <c r="I50" s="36">
        <f>+(A49*I49)/1000</f>
        <v>0.02</v>
      </c>
      <c r="J50" s="36">
        <f>+(A49*J49)/1000</f>
        <v>2.5000000000000001E-2</v>
      </c>
      <c r="K50" s="36">
        <f>+(A49*K49)/1000</f>
        <v>0.05</v>
      </c>
      <c r="L50" s="36">
        <f>+(A49*L49)/1000</f>
        <v>0</v>
      </c>
      <c r="M50" s="36">
        <f>+(A49*M49)/1000</f>
        <v>0.02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8</v>
      </c>
      <c r="B51" s="78"/>
      <c r="C51" s="38">
        <f>+C50+C48</f>
        <v>0.13</v>
      </c>
      <c r="D51" s="38">
        <f t="shared" ref="D51:X51" si="8">+D50+D48</f>
        <v>2.1999999999999999E-2</v>
      </c>
      <c r="E51" s="38">
        <f t="shared" si="8"/>
        <v>0.03</v>
      </c>
      <c r="F51" s="38">
        <f t="shared" si="8"/>
        <v>1.4999999999999999E-2</v>
      </c>
      <c r="G51" s="38">
        <f t="shared" si="8"/>
        <v>0.02</v>
      </c>
      <c r="H51" s="38">
        <f t="shared" si="8"/>
        <v>1.4999999999999999E-2</v>
      </c>
      <c r="I51" s="38">
        <f t="shared" si="8"/>
        <v>0.03</v>
      </c>
      <c r="J51" s="38">
        <f t="shared" si="8"/>
        <v>2.5000000000000001E-2</v>
      </c>
      <c r="K51" s="38">
        <f t="shared" si="8"/>
        <v>0.05</v>
      </c>
      <c r="L51" s="38">
        <f t="shared" si="8"/>
        <v>0.06</v>
      </c>
      <c r="M51" s="38">
        <f t="shared" si="8"/>
        <v>0.02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9</v>
      </c>
      <c r="B52" s="72"/>
      <c r="C52" s="40">
        <v>264</v>
      </c>
      <c r="D52" s="40">
        <v>578</v>
      </c>
      <c r="E52" s="40">
        <v>1391</v>
      </c>
      <c r="F52" s="40">
        <v>494</v>
      </c>
      <c r="G52" s="40">
        <v>137</v>
      </c>
      <c r="H52" s="40">
        <v>688</v>
      </c>
      <c r="I52" s="40">
        <v>1748</v>
      </c>
      <c r="J52" s="40">
        <v>132</v>
      </c>
      <c r="K52" s="40">
        <v>604</v>
      </c>
      <c r="L52" s="40">
        <v>338</v>
      </c>
      <c r="M52" s="40">
        <v>132</v>
      </c>
      <c r="N52" s="40">
        <v>153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0</v>
      </c>
      <c r="E53" s="42">
        <f t="shared" ref="E53:X53" si="9">SUM(E48*E52)</f>
        <v>41.73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17.48</v>
      </c>
      <c r="J53" s="42">
        <f t="shared" si="9"/>
        <v>0</v>
      </c>
      <c r="K53" s="42">
        <f t="shared" si="9"/>
        <v>0</v>
      </c>
      <c r="L53" s="42">
        <f t="shared" si="9"/>
        <v>20.279999999999998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97.97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12.715999999999999</v>
      </c>
      <c r="E54" s="42">
        <f t="shared" ref="E54:X54" si="10">SUM(E50*E52)</f>
        <v>0</v>
      </c>
      <c r="F54" s="42">
        <f t="shared" si="10"/>
        <v>7.41</v>
      </c>
      <c r="G54" s="42">
        <f t="shared" si="10"/>
        <v>2.74</v>
      </c>
      <c r="H54" s="42">
        <f t="shared" si="10"/>
        <v>10.32</v>
      </c>
      <c r="I54" s="42">
        <f t="shared" si="10"/>
        <v>34.96</v>
      </c>
      <c r="J54" s="42">
        <f t="shared" si="10"/>
        <v>3.3000000000000003</v>
      </c>
      <c r="K54" s="42">
        <f t="shared" si="10"/>
        <v>30.200000000000003</v>
      </c>
      <c r="L54" s="42">
        <f t="shared" si="10"/>
        <v>0</v>
      </c>
      <c r="M54" s="42">
        <f t="shared" si="10"/>
        <v>2.64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120.58499999999999</v>
      </c>
    </row>
    <row r="55" spans="1:25" x14ac:dyDescent="0.15">
      <c r="A55" s="79" t="s">
        <v>11</v>
      </c>
      <c r="B55" s="80"/>
      <c r="C55" s="44">
        <f>SUM(C53:C54)</f>
        <v>34.32</v>
      </c>
      <c r="D55" s="44">
        <f t="shared" ref="D55:X55" si="11">+D51*D52</f>
        <v>12.715999999999999</v>
      </c>
      <c r="E55" s="44">
        <f t="shared" si="11"/>
        <v>41.73</v>
      </c>
      <c r="F55" s="44">
        <f t="shared" si="11"/>
        <v>7.41</v>
      </c>
      <c r="G55" s="44">
        <f t="shared" si="11"/>
        <v>2.74</v>
      </c>
      <c r="H55" s="44">
        <f t="shared" si="11"/>
        <v>10.32</v>
      </c>
      <c r="I55" s="44">
        <f t="shared" si="11"/>
        <v>52.44</v>
      </c>
      <c r="J55" s="44">
        <f t="shared" si="11"/>
        <v>3.3000000000000003</v>
      </c>
      <c r="K55" s="44">
        <f t="shared" si="11"/>
        <v>30.200000000000003</v>
      </c>
      <c r="L55" s="44">
        <f t="shared" si="11"/>
        <v>20.279999999999998</v>
      </c>
      <c r="M55" s="44">
        <f t="shared" si="11"/>
        <v>2.64</v>
      </c>
      <c r="N55" s="44">
        <f t="shared" si="11"/>
        <v>0.45900000000000002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218.55499999999998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4" t="s">
        <v>12</v>
      </c>
      <c r="B58" s="64"/>
      <c r="C58" s="50"/>
      <c r="H58" s="64" t="s">
        <v>13</v>
      </c>
      <c r="I58" s="64"/>
      <c r="J58" s="64"/>
      <c r="K58" s="64"/>
      <c r="P58" s="64" t="s">
        <v>14</v>
      </c>
      <c r="Q58" s="64"/>
      <c r="R58" s="64"/>
      <c r="S58" s="64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2017-04-21T11:45:22Z</dcterms:modified>
</cp:coreProperties>
</file>