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activeTab="3"/>
  </bookViews>
  <sheets>
    <sheet name="1" sheetId="38" r:id="rId1"/>
    <sheet name="2" sheetId="41" r:id="rId2"/>
    <sheet name="3" sheetId="42" r:id="rId3"/>
    <sheet name="4" sheetId="43" r:id="rId4"/>
    <sheet name="5" sheetId="44" r:id="rId5"/>
    <sheet name="6" sheetId="45" r:id="rId6"/>
    <sheet name="7" sheetId="46" r:id="rId7"/>
    <sheet name="8" sheetId="49" r:id="rId8"/>
    <sheet name="9" sheetId="48" r:id="rId9"/>
    <sheet name="10" sheetId="47" r:id="rId10"/>
  </sheets>
  <calcPr calcId="152511"/>
</workbook>
</file>

<file path=xl/calcChain.xml><?xml version="1.0" encoding="utf-8"?>
<calcChain xmlns="http://schemas.openxmlformats.org/spreadsheetml/2006/main">
  <c r="Z10" i="48" l="1"/>
  <c r="G50" i="49" l="1"/>
  <c r="H6" i="46"/>
  <c r="X63" i="49" l="1"/>
  <c r="W63" i="49"/>
  <c r="V63" i="49"/>
  <c r="U63" i="49"/>
  <c r="T63" i="49"/>
  <c r="S63" i="49"/>
  <c r="R63" i="49"/>
  <c r="Q63" i="49"/>
  <c r="P63" i="49"/>
  <c r="O63" i="49"/>
  <c r="N63" i="49"/>
  <c r="M63" i="49"/>
  <c r="L63" i="49"/>
  <c r="K63" i="49"/>
  <c r="J63" i="49"/>
  <c r="I63" i="49"/>
  <c r="H63" i="49"/>
  <c r="G63" i="49"/>
  <c r="F63" i="49"/>
  <c r="E63" i="49"/>
  <c r="D63" i="49"/>
  <c r="C63" i="49"/>
  <c r="A63" i="49"/>
  <c r="X61" i="49"/>
  <c r="W61" i="49"/>
  <c r="V61" i="49"/>
  <c r="U61" i="49"/>
  <c r="T61" i="49"/>
  <c r="S61" i="49"/>
  <c r="R61" i="49"/>
  <c r="Q61" i="49"/>
  <c r="P61" i="49"/>
  <c r="O61" i="49"/>
  <c r="N61" i="49"/>
  <c r="M61" i="49"/>
  <c r="L61" i="49"/>
  <c r="K61" i="49"/>
  <c r="J61" i="49"/>
  <c r="I61" i="49"/>
  <c r="H61" i="49"/>
  <c r="G61" i="49"/>
  <c r="F61" i="49"/>
  <c r="E61" i="49"/>
  <c r="D61" i="49"/>
  <c r="C61" i="49"/>
  <c r="A61" i="49"/>
  <c r="V62" i="49" s="1"/>
  <c r="V67" i="49" s="1"/>
  <c r="X19" i="49"/>
  <c r="W19" i="49"/>
  <c r="V19" i="49"/>
  <c r="U19" i="49"/>
  <c r="T19" i="49"/>
  <c r="S19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A19" i="49"/>
  <c r="V20" i="49" s="1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U18" i="49" s="1"/>
  <c r="U23" i="49" s="1"/>
  <c r="X63" i="48"/>
  <c r="W63" i="48"/>
  <c r="V63" i="48"/>
  <c r="U63" i="48"/>
  <c r="T63" i="48"/>
  <c r="S63" i="48"/>
  <c r="R63" i="48"/>
  <c r="Q63" i="48"/>
  <c r="P63" i="48"/>
  <c r="O63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A63" i="48"/>
  <c r="X61" i="48"/>
  <c r="W61" i="48"/>
  <c r="V61" i="48"/>
  <c r="U61" i="48"/>
  <c r="T61" i="48"/>
  <c r="S61" i="48"/>
  <c r="R61" i="48"/>
  <c r="Q61" i="48"/>
  <c r="P61" i="48"/>
  <c r="O61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A61" i="48"/>
  <c r="V62" i="48" s="1"/>
  <c r="V67" i="48" s="1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X20" i="48" s="1"/>
  <c r="X24" i="48" s="1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E17" i="48"/>
  <c r="D17" i="48"/>
  <c r="C17" i="48"/>
  <c r="A17" i="48"/>
  <c r="W18" i="48" s="1"/>
  <c r="W23" i="48" s="1"/>
  <c r="X63" i="47"/>
  <c r="W63" i="47"/>
  <c r="V63" i="47"/>
  <c r="U63" i="47"/>
  <c r="T63" i="47"/>
  <c r="S63" i="47"/>
  <c r="R63" i="47"/>
  <c r="Q63" i="47"/>
  <c r="P63" i="47"/>
  <c r="O63" i="47"/>
  <c r="N63" i="47"/>
  <c r="M63" i="47"/>
  <c r="L63" i="47"/>
  <c r="K63" i="47"/>
  <c r="J63" i="47"/>
  <c r="I63" i="47"/>
  <c r="H63" i="47"/>
  <c r="G63" i="47"/>
  <c r="F63" i="47"/>
  <c r="E63" i="47"/>
  <c r="D63" i="47"/>
  <c r="C63" i="47"/>
  <c r="A63" i="47"/>
  <c r="X64" i="47" s="1"/>
  <c r="X68" i="47" s="1"/>
  <c r="X61" i="47"/>
  <c r="W61" i="47"/>
  <c r="V61" i="47"/>
  <c r="U61" i="47"/>
  <c r="T61" i="47"/>
  <c r="S61" i="47"/>
  <c r="R61" i="47"/>
  <c r="Q61" i="47"/>
  <c r="P61" i="47"/>
  <c r="O61" i="47"/>
  <c r="N61" i="47"/>
  <c r="M61" i="47"/>
  <c r="L61" i="47"/>
  <c r="K61" i="47"/>
  <c r="J61" i="47"/>
  <c r="I61" i="47"/>
  <c r="H61" i="47"/>
  <c r="G61" i="47"/>
  <c r="F61" i="47"/>
  <c r="E61" i="47"/>
  <c r="D61" i="47"/>
  <c r="C61" i="47"/>
  <c r="A61" i="47"/>
  <c r="S62" i="47" s="1"/>
  <c r="S67" i="47" s="1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 s="1"/>
  <c r="X24" i="47" s="1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H17" i="47"/>
  <c r="G17" i="47"/>
  <c r="F17" i="47"/>
  <c r="E17" i="47"/>
  <c r="D17" i="47"/>
  <c r="C17" i="47"/>
  <c r="A17" i="47"/>
  <c r="A23" i="47" s="1"/>
  <c r="X62" i="46"/>
  <c r="W62" i="46"/>
  <c r="V62" i="46"/>
  <c r="U62" i="46"/>
  <c r="T62" i="46"/>
  <c r="S62" i="46"/>
  <c r="R62" i="46"/>
  <c r="Q62" i="46"/>
  <c r="P62" i="46"/>
  <c r="O62" i="46"/>
  <c r="N62" i="46"/>
  <c r="M62" i="46"/>
  <c r="L62" i="46"/>
  <c r="K62" i="46"/>
  <c r="J62" i="46"/>
  <c r="I62" i="46"/>
  <c r="H62" i="46"/>
  <c r="G62" i="46"/>
  <c r="F62" i="46"/>
  <c r="E62" i="46"/>
  <c r="D62" i="46"/>
  <c r="C62" i="46"/>
  <c r="A62" i="46"/>
  <c r="R63" i="46" s="1"/>
  <c r="X60" i="46"/>
  <c r="W60" i="46"/>
  <c r="V60" i="46"/>
  <c r="U60" i="46"/>
  <c r="T60" i="46"/>
  <c r="S60" i="46"/>
  <c r="R60" i="46"/>
  <c r="Q60" i="46"/>
  <c r="P60" i="46"/>
  <c r="O60" i="46"/>
  <c r="N60" i="46"/>
  <c r="M60" i="46"/>
  <c r="L60" i="46"/>
  <c r="K60" i="46"/>
  <c r="J60" i="46"/>
  <c r="I60" i="46"/>
  <c r="H60" i="46"/>
  <c r="G60" i="46"/>
  <c r="F60" i="46"/>
  <c r="E60" i="46"/>
  <c r="D60" i="46"/>
  <c r="C60" i="46"/>
  <c r="A60" i="46"/>
  <c r="A66" i="46" s="1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 s="1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 s="1"/>
  <c r="R23" i="46" s="1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A63" i="45"/>
  <c r="R64" i="45" s="1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A61" i="45"/>
  <c r="S62" i="45" s="1"/>
  <c r="S67" i="45" s="1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 s="1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G17" i="45"/>
  <c r="F17" i="45"/>
  <c r="E17" i="45"/>
  <c r="D17" i="45"/>
  <c r="C17" i="45"/>
  <c r="A17" i="45"/>
  <c r="A23" i="45" s="1"/>
  <c r="X63" i="44"/>
  <c r="W63" i="44"/>
  <c r="V63" i="44"/>
  <c r="U63" i="44"/>
  <c r="T63" i="44"/>
  <c r="S63" i="44"/>
  <c r="R63" i="44"/>
  <c r="Q63" i="44"/>
  <c r="P63" i="44"/>
  <c r="O63" i="44"/>
  <c r="N63" i="44"/>
  <c r="M63" i="44"/>
  <c r="L63" i="44"/>
  <c r="K63" i="44"/>
  <c r="J63" i="44"/>
  <c r="I63" i="44"/>
  <c r="H63" i="44"/>
  <c r="G63" i="44"/>
  <c r="F63" i="44"/>
  <c r="E63" i="44"/>
  <c r="D63" i="44"/>
  <c r="C63" i="44"/>
  <c r="A63" i="44"/>
  <c r="X61" i="44"/>
  <c r="W61" i="44"/>
  <c r="V61" i="44"/>
  <c r="U61" i="44"/>
  <c r="T61" i="44"/>
  <c r="S61" i="44"/>
  <c r="R61" i="44"/>
  <c r="Q61" i="44"/>
  <c r="P61" i="44"/>
  <c r="O61" i="44"/>
  <c r="N61" i="44"/>
  <c r="M61" i="44"/>
  <c r="L61" i="44"/>
  <c r="K61" i="44"/>
  <c r="J61" i="44"/>
  <c r="I61" i="44"/>
  <c r="H61" i="44"/>
  <c r="G61" i="44"/>
  <c r="F61" i="44"/>
  <c r="E61" i="44"/>
  <c r="D61" i="44"/>
  <c r="C61" i="44"/>
  <c r="A61" i="44"/>
  <c r="S62" i="44" s="1"/>
  <c r="S67" i="44" s="1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A19" i="44"/>
  <c r="X20" i="44" s="1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 s="1"/>
  <c r="X23" i="44" s="1"/>
  <c r="X63" i="43"/>
  <c r="W63" i="43"/>
  <c r="V63" i="43"/>
  <c r="U63" i="43"/>
  <c r="T63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C63" i="43"/>
  <c r="A63" i="43"/>
  <c r="X61" i="43"/>
  <c r="W61" i="43"/>
  <c r="V61" i="43"/>
  <c r="U61" i="43"/>
  <c r="T61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C61" i="43"/>
  <c r="A61" i="43"/>
  <c r="A67" i="43" s="1"/>
  <c r="X19" i="43"/>
  <c r="W19" i="43"/>
  <c r="V19" i="43"/>
  <c r="U19" i="43"/>
  <c r="T19" i="43"/>
  <c r="S19" i="43"/>
  <c r="R19" i="43"/>
  <c r="Q19" i="43"/>
  <c r="P19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A19" i="43"/>
  <c r="T20" i="43" s="1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 s="1"/>
  <c r="N23" i="43" s="1"/>
  <c r="X63" i="42"/>
  <c r="W63" i="42"/>
  <c r="V63" i="42"/>
  <c r="U63" i="42"/>
  <c r="T63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A63" i="42"/>
  <c r="T64" i="42" s="1"/>
  <c r="X61" i="42"/>
  <c r="W61" i="42"/>
  <c r="V61" i="42"/>
  <c r="U61" i="42"/>
  <c r="T61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A61" i="42"/>
  <c r="A67" i="42" s="1"/>
  <c r="X19" i="42"/>
  <c r="W19" i="42"/>
  <c r="V19" i="42"/>
  <c r="U19" i="42"/>
  <c r="T19" i="42"/>
  <c r="S19" i="42"/>
  <c r="R19" i="42"/>
  <c r="Q19" i="42"/>
  <c r="Q20" i="42" s="1"/>
  <c r="Q24" i="42" s="1"/>
  <c r="P19" i="42"/>
  <c r="O19" i="42"/>
  <c r="N19" i="42"/>
  <c r="M19" i="42"/>
  <c r="M20" i="42" s="1"/>
  <c r="L19" i="42"/>
  <c r="K19" i="42"/>
  <c r="J19" i="42"/>
  <c r="I19" i="42"/>
  <c r="H19" i="42"/>
  <c r="G19" i="42"/>
  <c r="G20" i="42" s="1"/>
  <c r="F19" i="42"/>
  <c r="E19" i="42"/>
  <c r="D19" i="42"/>
  <c r="C19" i="42"/>
  <c r="C20" i="42" s="1"/>
  <c r="C24" i="42" s="1"/>
  <c r="A19" i="42"/>
  <c r="X20" i="42" s="1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 s="1"/>
  <c r="E20" i="44" l="1"/>
  <c r="E24" i="44" s="1"/>
  <c r="G20" i="44"/>
  <c r="K20" i="44"/>
  <c r="C62" i="42"/>
  <c r="C67" i="42" s="1"/>
  <c r="E62" i="42"/>
  <c r="E67" i="42" s="1"/>
  <c r="G62" i="42"/>
  <c r="G67" i="42" s="1"/>
  <c r="I62" i="42"/>
  <c r="I67" i="42" s="1"/>
  <c r="K62" i="42"/>
  <c r="K67" i="42" s="1"/>
  <c r="M62" i="42"/>
  <c r="M67" i="42" s="1"/>
  <c r="W20" i="42"/>
  <c r="A24" i="42"/>
  <c r="O62" i="42"/>
  <c r="O67" i="42" s="1"/>
  <c r="V18" i="42"/>
  <c r="V23" i="42" s="1"/>
  <c r="Q18" i="42"/>
  <c r="Q23" i="42" s="1"/>
  <c r="L18" i="42"/>
  <c r="L23" i="42" s="1"/>
  <c r="M64" i="42"/>
  <c r="I20" i="43"/>
  <c r="I24" i="43" s="1"/>
  <c r="K20" i="43"/>
  <c r="K24" i="43" s="1"/>
  <c r="O20" i="43"/>
  <c r="O24" i="43" s="1"/>
  <c r="U20" i="43"/>
  <c r="U24" i="43" s="1"/>
  <c r="D20" i="43"/>
  <c r="D24" i="43" s="1"/>
  <c r="C62" i="43"/>
  <c r="C67" i="43" s="1"/>
  <c r="E62" i="43"/>
  <c r="E67" i="43" s="1"/>
  <c r="K62" i="43"/>
  <c r="K67" i="43" s="1"/>
  <c r="M62" i="43"/>
  <c r="M67" i="43" s="1"/>
  <c r="C62" i="44"/>
  <c r="C67" i="44" s="1"/>
  <c r="E62" i="44"/>
  <c r="E67" i="44" s="1"/>
  <c r="C18" i="45"/>
  <c r="C23" i="45" s="1"/>
  <c r="C61" i="46"/>
  <c r="C66" i="46" s="1"/>
  <c r="E61" i="46"/>
  <c r="E66" i="46" s="1"/>
  <c r="G61" i="46"/>
  <c r="G66" i="46" s="1"/>
  <c r="C18" i="47"/>
  <c r="C23" i="47" s="1"/>
  <c r="C62" i="47"/>
  <c r="C67" i="47" s="1"/>
  <c r="C18" i="48"/>
  <c r="C23" i="48" s="1"/>
  <c r="C62" i="48"/>
  <c r="C67" i="48" s="1"/>
  <c r="U64" i="48"/>
  <c r="U68" i="48" s="1"/>
  <c r="C62" i="49"/>
  <c r="C67" i="49" s="1"/>
  <c r="G62" i="49"/>
  <c r="G67" i="49" s="1"/>
  <c r="U64" i="49"/>
  <c r="U68" i="49" s="1"/>
  <c r="S62" i="42"/>
  <c r="S67" i="42" s="1"/>
  <c r="W62" i="42"/>
  <c r="W67" i="42" s="1"/>
  <c r="F62" i="42"/>
  <c r="F67" i="42" s="1"/>
  <c r="N62" i="42"/>
  <c r="N67" i="42" s="1"/>
  <c r="R62" i="42"/>
  <c r="R67" i="42" s="1"/>
  <c r="V62" i="42"/>
  <c r="V67" i="42" s="1"/>
  <c r="L64" i="42"/>
  <c r="L68" i="42" s="1"/>
  <c r="R64" i="42"/>
  <c r="R68" i="42" s="1"/>
  <c r="Q62" i="43"/>
  <c r="Q67" i="43" s="1"/>
  <c r="U62" i="43"/>
  <c r="U67" i="43" s="1"/>
  <c r="F62" i="43"/>
  <c r="F67" i="43" s="1"/>
  <c r="I62" i="43"/>
  <c r="I67" i="43" s="1"/>
  <c r="O62" i="43"/>
  <c r="O67" i="43" s="1"/>
  <c r="S62" i="43"/>
  <c r="S67" i="43" s="1"/>
  <c r="W62" i="43"/>
  <c r="W67" i="43" s="1"/>
  <c r="W20" i="44"/>
  <c r="L20" i="44"/>
  <c r="L24" i="44" s="1"/>
  <c r="Q20" i="44"/>
  <c r="Q24" i="44" s="1"/>
  <c r="A24" i="44"/>
  <c r="I62" i="44"/>
  <c r="I67" i="44" s="1"/>
  <c r="K62" i="44"/>
  <c r="K67" i="44" s="1"/>
  <c r="M62" i="44"/>
  <c r="M67" i="44" s="1"/>
  <c r="Q62" i="44"/>
  <c r="Q67" i="44" s="1"/>
  <c r="U62" i="44"/>
  <c r="U67" i="44" s="1"/>
  <c r="W62" i="44"/>
  <c r="W67" i="44" s="1"/>
  <c r="F62" i="44"/>
  <c r="F67" i="44" s="1"/>
  <c r="O62" i="44"/>
  <c r="O67" i="44" s="1"/>
  <c r="E18" i="45"/>
  <c r="E23" i="45" s="1"/>
  <c r="G18" i="45"/>
  <c r="G23" i="45" s="1"/>
  <c r="I18" i="45"/>
  <c r="I23" i="45" s="1"/>
  <c r="M18" i="45"/>
  <c r="M23" i="45" s="1"/>
  <c r="Q18" i="45"/>
  <c r="Q23" i="45" s="1"/>
  <c r="U18" i="45"/>
  <c r="U23" i="45" s="1"/>
  <c r="J18" i="45"/>
  <c r="J23" i="45" s="1"/>
  <c r="N18" i="45"/>
  <c r="N23" i="45" s="1"/>
  <c r="R18" i="45"/>
  <c r="R23" i="45" s="1"/>
  <c r="V18" i="45"/>
  <c r="V23" i="45" s="1"/>
  <c r="N20" i="45"/>
  <c r="F20" i="45"/>
  <c r="J20" i="45"/>
  <c r="Q20" i="45"/>
  <c r="Q24" i="45" s="1"/>
  <c r="U20" i="45"/>
  <c r="C62" i="45"/>
  <c r="C67" i="45" s="1"/>
  <c r="H62" i="45"/>
  <c r="H67" i="45" s="1"/>
  <c r="P62" i="45"/>
  <c r="P67" i="45" s="1"/>
  <c r="X62" i="45"/>
  <c r="X67" i="45" s="1"/>
  <c r="E64" i="45"/>
  <c r="E68" i="45" s="1"/>
  <c r="G64" i="45"/>
  <c r="G68" i="45" s="1"/>
  <c r="I64" i="45"/>
  <c r="I68" i="45" s="1"/>
  <c r="M64" i="45"/>
  <c r="M68" i="45" s="1"/>
  <c r="Q64" i="45"/>
  <c r="Q68" i="45" s="1"/>
  <c r="U64" i="45"/>
  <c r="C64" i="45"/>
  <c r="C65" i="45" s="1"/>
  <c r="N64" i="45"/>
  <c r="N68" i="45" s="1"/>
  <c r="F18" i="42"/>
  <c r="F23" i="42" s="1"/>
  <c r="H18" i="42"/>
  <c r="H23" i="42" s="1"/>
  <c r="X18" i="42"/>
  <c r="X23" i="42" s="1"/>
  <c r="M18" i="42"/>
  <c r="M23" i="42" s="1"/>
  <c r="R18" i="42"/>
  <c r="R23" i="42" s="1"/>
  <c r="L20" i="42"/>
  <c r="L24" i="42" s="1"/>
  <c r="H20" i="42"/>
  <c r="H21" i="42" s="1"/>
  <c r="H25" i="42" s="1"/>
  <c r="S20" i="42"/>
  <c r="J62" i="42"/>
  <c r="J67" i="42" s="1"/>
  <c r="Q62" i="42"/>
  <c r="Q67" i="42" s="1"/>
  <c r="U62" i="42"/>
  <c r="U67" i="42" s="1"/>
  <c r="F64" i="42"/>
  <c r="F68" i="42" s="1"/>
  <c r="H64" i="42"/>
  <c r="H68" i="42" s="1"/>
  <c r="X64" i="42"/>
  <c r="Q64" i="42"/>
  <c r="Q68" i="42" s="1"/>
  <c r="V64" i="42"/>
  <c r="V68" i="42" s="1"/>
  <c r="J62" i="43"/>
  <c r="J67" i="43" s="1"/>
  <c r="G62" i="43"/>
  <c r="G67" i="43" s="1"/>
  <c r="N62" i="43"/>
  <c r="N67" i="43" s="1"/>
  <c r="R62" i="43"/>
  <c r="R67" i="43" s="1"/>
  <c r="V62" i="43"/>
  <c r="V67" i="43" s="1"/>
  <c r="P20" i="44"/>
  <c r="U20" i="44"/>
  <c r="U24" i="44" s="1"/>
  <c r="A67" i="44"/>
  <c r="G62" i="44"/>
  <c r="G67" i="44" s="1"/>
  <c r="J62" i="44"/>
  <c r="J67" i="44" s="1"/>
  <c r="N62" i="44"/>
  <c r="N67" i="44" s="1"/>
  <c r="R62" i="44"/>
  <c r="R67" i="44" s="1"/>
  <c r="V62" i="44"/>
  <c r="V67" i="44" s="1"/>
  <c r="F18" i="45"/>
  <c r="F23" i="45" s="1"/>
  <c r="K18" i="45"/>
  <c r="K23" i="45" s="1"/>
  <c r="O18" i="45"/>
  <c r="O23" i="45" s="1"/>
  <c r="S18" i="45"/>
  <c r="S23" i="45" s="1"/>
  <c r="W18" i="45"/>
  <c r="W23" i="45" s="1"/>
  <c r="E20" i="45"/>
  <c r="E21" i="45" s="1"/>
  <c r="E25" i="45" s="1"/>
  <c r="I20" i="45"/>
  <c r="I24" i="45" s="1"/>
  <c r="M20" i="45"/>
  <c r="M21" i="45" s="1"/>
  <c r="M25" i="45" s="1"/>
  <c r="R20" i="45"/>
  <c r="K62" i="45"/>
  <c r="K67" i="45" s="1"/>
  <c r="X64" i="45"/>
  <c r="X68" i="45" s="1"/>
  <c r="A68" i="45"/>
  <c r="V64" i="45"/>
  <c r="W64" i="45"/>
  <c r="F64" i="45"/>
  <c r="J64" i="45"/>
  <c r="K64" i="45"/>
  <c r="K68" i="45" s="1"/>
  <c r="O64" i="45"/>
  <c r="O68" i="45" s="1"/>
  <c r="S64" i="45"/>
  <c r="S68" i="45" s="1"/>
  <c r="I18" i="46"/>
  <c r="I23" i="46" s="1"/>
  <c r="M18" i="46"/>
  <c r="M23" i="46" s="1"/>
  <c r="N18" i="46"/>
  <c r="N23" i="46" s="1"/>
  <c r="S20" i="46"/>
  <c r="S24" i="46" s="1"/>
  <c r="A23" i="46"/>
  <c r="I61" i="46"/>
  <c r="I66" i="46" s="1"/>
  <c r="K61" i="46"/>
  <c r="K66" i="46" s="1"/>
  <c r="M61" i="46"/>
  <c r="M66" i="46" s="1"/>
  <c r="Q61" i="46"/>
  <c r="Q66" i="46" s="1"/>
  <c r="U61" i="46"/>
  <c r="U66" i="46" s="1"/>
  <c r="W61" i="46"/>
  <c r="W66" i="46" s="1"/>
  <c r="F61" i="46"/>
  <c r="F66" i="46" s="1"/>
  <c r="N61" i="46"/>
  <c r="N66" i="46" s="1"/>
  <c r="R61" i="46"/>
  <c r="R66" i="46" s="1"/>
  <c r="V61" i="46"/>
  <c r="V66" i="46" s="1"/>
  <c r="F18" i="47"/>
  <c r="F23" i="47" s="1"/>
  <c r="N18" i="47"/>
  <c r="N23" i="47" s="1"/>
  <c r="V18" i="47"/>
  <c r="V23" i="47" s="1"/>
  <c r="K18" i="47"/>
  <c r="K23" i="47" s="1"/>
  <c r="R18" i="47"/>
  <c r="R23" i="47" s="1"/>
  <c r="W18" i="47"/>
  <c r="W23" i="47" s="1"/>
  <c r="U20" i="47"/>
  <c r="E20" i="47"/>
  <c r="E24" i="47" s="1"/>
  <c r="I20" i="47"/>
  <c r="I24" i="47" s="1"/>
  <c r="M20" i="47"/>
  <c r="M24" i="47" s="1"/>
  <c r="Q20" i="47"/>
  <c r="Q24" i="47" s="1"/>
  <c r="K62" i="47"/>
  <c r="K67" i="47" s="1"/>
  <c r="J64" i="47"/>
  <c r="J65" i="47" s="1"/>
  <c r="J69" i="47" s="1"/>
  <c r="F64" i="47"/>
  <c r="F68" i="47" s="1"/>
  <c r="K64" i="47"/>
  <c r="O64" i="47"/>
  <c r="S64" i="47"/>
  <c r="S65" i="47" s="1"/>
  <c r="S69" i="47" s="1"/>
  <c r="W64" i="47"/>
  <c r="W65" i="47" s="1"/>
  <c r="W69" i="47" s="1"/>
  <c r="K18" i="48"/>
  <c r="K23" i="48" s="1"/>
  <c r="S18" i="48"/>
  <c r="S23" i="48" s="1"/>
  <c r="F18" i="48"/>
  <c r="F23" i="48" s="1"/>
  <c r="O18" i="48"/>
  <c r="O23" i="48" s="1"/>
  <c r="V18" i="48"/>
  <c r="V23" i="48" s="1"/>
  <c r="R20" i="48"/>
  <c r="R24" i="48" s="1"/>
  <c r="F20" i="48"/>
  <c r="F24" i="48" s="1"/>
  <c r="J20" i="48"/>
  <c r="J24" i="48" s="1"/>
  <c r="N20" i="48"/>
  <c r="N24" i="48" s="1"/>
  <c r="V20" i="48"/>
  <c r="V24" i="48" s="1"/>
  <c r="G62" i="48"/>
  <c r="G67" i="48" s="1"/>
  <c r="O62" i="48"/>
  <c r="O67" i="48" s="1"/>
  <c r="W62" i="48"/>
  <c r="W67" i="48" s="1"/>
  <c r="C64" i="48"/>
  <c r="C65" i="48" s="1"/>
  <c r="K64" i="48"/>
  <c r="G64" i="48"/>
  <c r="G65" i="48" s="1"/>
  <c r="G69" i="48" s="1"/>
  <c r="O64" i="48"/>
  <c r="S64" i="48"/>
  <c r="S68" i="48" s="1"/>
  <c r="W64" i="48"/>
  <c r="C18" i="49"/>
  <c r="C23" i="49" s="1"/>
  <c r="J18" i="49"/>
  <c r="J23" i="49" s="1"/>
  <c r="N18" i="49"/>
  <c r="N23" i="49" s="1"/>
  <c r="R18" i="49"/>
  <c r="R23" i="49" s="1"/>
  <c r="V18" i="49"/>
  <c r="V23" i="49" s="1"/>
  <c r="F20" i="49"/>
  <c r="I20" i="49"/>
  <c r="I24" i="49" s="1"/>
  <c r="M20" i="49"/>
  <c r="M24" i="49" s="1"/>
  <c r="Q20" i="49"/>
  <c r="Q24" i="49" s="1"/>
  <c r="U20" i="49"/>
  <c r="U24" i="49" s="1"/>
  <c r="K62" i="49"/>
  <c r="K67" i="49" s="1"/>
  <c r="S62" i="49"/>
  <c r="S67" i="49" s="1"/>
  <c r="F64" i="49"/>
  <c r="F68" i="49" s="1"/>
  <c r="J64" i="49"/>
  <c r="N64" i="49"/>
  <c r="S64" i="49"/>
  <c r="W64" i="49"/>
  <c r="D18" i="46"/>
  <c r="D23" i="46" s="1"/>
  <c r="H18" i="46"/>
  <c r="H23" i="46" s="1"/>
  <c r="T18" i="46"/>
  <c r="T23" i="46" s="1"/>
  <c r="X18" i="46"/>
  <c r="X23" i="46" s="1"/>
  <c r="C20" i="46"/>
  <c r="C24" i="46" s="1"/>
  <c r="M20" i="46"/>
  <c r="M21" i="46" s="1"/>
  <c r="M25" i="46" s="1"/>
  <c r="H20" i="46"/>
  <c r="J61" i="46"/>
  <c r="J66" i="46" s="1"/>
  <c r="O61" i="46"/>
  <c r="O66" i="46" s="1"/>
  <c r="S61" i="46"/>
  <c r="S66" i="46" s="1"/>
  <c r="E18" i="47"/>
  <c r="E23" i="47" s="1"/>
  <c r="G18" i="47"/>
  <c r="G23" i="47" s="1"/>
  <c r="I18" i="47"/>
  <c r="I23" i="47" s="1"/>
  <c r="M18" i="47"/>
  <c r="M23" i="47" s="1"/>
  <c r="Q18" i="47"/>
  <c r="Q23" i="47" s="1"/>
  <c r="U18" i="47"/>
  <c r="U23" i="47" s="1"/>
  <c r="J18" i="47"/>
  <c r="J23" i="47" s="1"/>
  <c r="O18" i="47"/>
  <c r="O23" i="47" s="1"/>
  <c r="S18" i="47"/>
  <c r="S23" i="47" s="1"/>
  <c r="R20" i="47"/>
  <c r="R24" i="47" s="1"/>
  <c r="F20" i="47"/>
  <c r="J20" i="47"/>
  <c r="J24" i="47" s="1"/>
  <c r="N20" i="47"/>
  <c r="V20" i="47"/>
  <c r="V24" i="47" s="1"/>
  <c r="E64" i="47"/>
  <c r="E68" i="47" s="1"/>
  <c r="I64" i="47"/>
  <c r="I68" i="47" s="1"/>
  <c r="M64" i="47"/>
  <c r="M68" i="47" s="1"/>
  <c r="Q64" i="47"/>
  <c r="Q68" i="47" s="1"/>
  <c r="U64" i="47"/>
  <c r="C64" i="47"/>
  <c r="C68" i="47" s="1"/>
  <c r="G64" i="47"/>
  <c r="G68" i="47" s="1"/>
  <c r="N64" i="47"/>
  <c r="R64" i="47"/>
  <c r="R68" i="47" s="1"/>
  <c r="V64" i="47"/>
  <c r="V68" i="47" s="1"/>
  <c r="A68" i="47"/>
  <c r="J18" i="48"/>
  <c r="J23" i="48" s="1"/>
  <c r="N18" i="48"/>
  <c r="N23" i="48" s="1"/>
  <c r="G18" i="48"/>
  <c r="G23" i="48" s="1"/>
  <c r="R18" i="48"/>
  <c r="R23" i="48" s="1"/>
  <c r="Q20" i="48"/>
  <c r="Q24" i="48" s="1"/>
  <c r="E20" i="48"/>
  <c r="E24" i="48" s="1"/>
  <c r="I20" i="48"/>
  <c r="I24" i="48" s="1"/>
  <c r="M20" i="48"/>
  <c r="U20" i="48"/>
  <c r="K62" i="48"/>
  <c r="K67" i="48" s="1"/>
  <c r="S62" i="48"/>
  <c r="S67" i="48" s="1"/>
  <c r="F64" i="48"/>
  <c r="J64" i="48"/>
  <c r="N64" i="48"/>
  <c r="R64" i="48"/>
  <c r="R68" i="48" s="1"/>
  <c r="V64" i="48"/>
  <c r="A68" i="48"/>
  <c r="F18" i="49"/>
  <c r="F23" i="49" s="1"/>
  <c r="G18" i="49"/>
  <c r="G23" i="49" s="1"/>
  <c r="K18" i="49"/>
  <c r="K23" i="49" s="1"/>
  <c r="O18" i="49"/>
  <c r="O23" i="49" s="1"/>
  <c r="S18" i="49"/>
  <c r="S23" i="49" s="1"/>
  <c r="W18" i="49"/>
  <c r="W23" i="49" s="1"/>
  <c r="E20" i="49"/>
  <c r="E24" i="49" s="1"/>
  <c r="J20" i="49"/>
  <c r="J21" i="49" s="1"/>
  <c r="J25" i="49" s="1"/>
  <c r="N20" i="49"/>
  <c r="R20" i="49"/>
  <c r="R21" i="49" s="1"/>
  <c r="R25" i="49" s="1"/>
  <c r="O62" i="49"/>
  <c r="O67" i="49" s="1"/>
  <c r="W62" i="49"/>
  <c r="W67" i="49" s="1"/>
  <c r="O64" i="49"/>
  <c r="C64" i="49"/>
  <c r="C68" i="49" s="1"/>
  <c r="C69" i="49" s="1"/>
  <c r="G64" i="49"/>
  <c r="K64" i="49"/>
  <c r="K65" i="49" s="1"/>
  <c r="K69" i="49" s="1"/>
  <c r="R64" i="49"/>
  <c r="V64" i="49"/>
  <c r="V68" i="49" s="1"/>
  <c r="A68" i="49"/>
  <c r="M21" i="47"/>
  <c r="M25" i="47" s="1"/>
  <c r="R24" i="49"/>
  <c r="R68" i="49"/>
  <c r="U21" i="49"/>
  <c r="U25" i="49" s="1"/>
  <c r="S65" i="49"/>
  <c r="S69" i="49" s="1"/>
  <c r="X20" i="49"/>
  <c r="F21" i="49"/>
  <c r="F25" i="49" s="1"/>
  <c r="F24" i="49"/>
  <c r="N24" i="49"/>
  <c r="V24" i="49"/>
  <c r="N68" i="49"/>
  <c r="J24" i="49"/>
  <c r="J68" i="49"/>
  <c r="C65" i="49"/>
  <c r="O65" i="49"/>
  <c r="O69" i="49" s="1"/>
  <c r="D62" i="49"/>
  <c r="D67" i="49" s="1"/>
  <c r="L62" i="49"/>
  <c r="L67" i="49" s="1"/>
  <c r="X62" i="49"/>
  <c r="X67" i="49" s="1"/>
  <c r="A67" i="49"/>
  <c r="D18" i="49"/>
  <c r="D23" i="49" s="1"/>
  <c r="H18" i="49"/>
  <c r="H23" i="49" s="1"/>
  <c r="L18" i="49"/>
  <c r="L23" i="49" s="1"/>
  <c r="P18" i="49"/>
  <c r="P23" i="49" s="1"/>
  <c r="T18" i="49"/>
  <c r="T23" i="49" s="1"/>
  <c r="X18" i="49"/>
  <c r="X23" i="49" s="1"/>
  <c r="C20" i="49"/>
  <c r="G20" i="49"/>
  <c r="K20" i="49"/>
  <c r="O20" i="49"/>
  <c r="S20" i="49"/>
  <c r="W20" i="49"/>
  <c r="A23" i="49"/>
  <c r="A24" i="49"/>
  <c r="E62" i="49"/>
  <c r="E67" i="49" s="1"/>
  <c r="I62" i="49"/>
  <c r="I67" i="49" s="1"/>
  <c r="M62" i="49"/>
  <c r="M67" i="49" s="1"/>
  <c r="Q62" i="49"/>
  <c r="Q67" i="49" s="1"/>
  <c r="U62" i="49"/>
  <c r="U67" i="49" s="1"/>
  <c r="D64" i="49"/>
  <c r="H64" i="49"/>
  <c r="L64" i="49"/>
  <c r="P64" i="49"/>
  <c r="T64" i="49"/>
  <c r="X64" i="49"/>
  <c r="G68" i="49"/>
  <c r="O68" i="49"/>
  <c r="S68" i="49"/>
  <c r="W68" i="49"/>
  <c r="H62" i="49"/>
  <c r="H67" i="49" s="1"/>
  <c r="P62" i="49"/>
  <c r="P67" i="49" s="1"/>
  <c r="T62" i="49"/>
  <c r="T67" i="49" s="1"/>
  <c r="E18" i="49"/>
  <c r="E23" i="49" s="1"/>
  <c r="I18" i="49"/>
  <c r="I23" i="49" s="1"/>
  <c r="M18" i="49"/>
  <c r="M23" i="49" s="1"/>
  <c r="Q18" i="49"/>
  <c r="Q23" i="49" s="1"/>
  <c r="D20" i="49"/>
  <c r="H20" i="49"/>
  <c r="L20" i="49"/>
  <c r="P20" i="49"/>
  <c r="T20" i="49"/>
  <c r="F62" i="49"/>
  <c r="F67" i="49" s="1"/>
  <c r="J62" i="49"/>
  <c r="J67" i="49" s="1"/>
  <c r="N62" i="49"/>
  <c r="N67" i="49" s="1"/>
  <c r="R62" i="49"/>
  <c r="R67" i="49" s="1"/>
  <c r="E64" i="49"/>
  <c r="I64" i="49"/>
  <c r="M64" i="49"/>
  <c r="Q64" i="49"/>
  <c r="V21" i="48"/>
  <c r="V25" i="48" s="1"/>
  <c r="F68" i="48"/>
  <c r="N68" i="48"/>
  <c r="V68" i="48"/>
  <c r="V65" i="48"/>
  <c r="V69" i="48" s="1"/>
  <c r="J68" i="48"/>
  <c r="F21" i="48"/>
  <c r="F25" i="48" s="1"/>
  <c r="N21" i="48"/>
  <c r="N25" i="48" s="1"/>
  <c r="U18" i="48"/>
  <c r="U23" i="48" s="1"/>
  <c r="J21" i="48"/>
  <c r="J25" i="48" s="1"/>
  <c r="M24" i="48"/>
  <c r="U24" i="48"/>
  <c r="W65" i="48"/>
  <c r="W69" i="48" s="1"/>
  <c r="H62" i="48"/>
  <c r="H67" i="48" s="1"/>
  <c r="P62" i="48"/>
  <c r="P67" i="48" s="1"/>
  <c r="A67" i="48"/>
  <c r="D18" i="48"/>
  <c r="D23" i="48" s="1"/>
  <c r="H18" i="48"/>
  <c r="H23" i="48" s="1"/>
  <c r="L18" i="48"/>
  <c r="L23" i="48" s="1"/>
  <c r="P18" i="48"/>
  <c r="P23" i="48" s="1"/>
  <c r="T18" i="48"/>
  <c r="T23" i="48" s="1"/>
  <c r="X18" i="48"/>
  <c r="X23" i="48" s="1"/>
  <c r="C20" i="48"/>
  <c r="G20" i="48"/>
  <c r="K20" i="48"/>
  <c r="O20" i="48"/>
  <c r="S20" i="48"/>
  <c r="W20" i="48"/>
  <c r="A23" i="48"/>
  <c r="A24" i="48"/>
  <c r="E62" i="48"/>
  <c r="E67" i="48" s="1"/>
  <c r="I62" i="48"/>
  <c r="I67" i="48" s="1"/>
  <c r="M62" i="48"/>
  <c r="M67" i="48" s="1"/>
  <c r="Q62" i="48"/>
  <c r="Q67" i="48" s="1"/>
  <c r="U62" i="48"/>
  <c r="U67" i="48" s="1"/>
  <c r="D64" i="48"/>
  <c r="H64" i="48"/>
  <c r="L64" i="48"/>
  <c r="P64" i="48"/>
  <c r="T64" i="48"/>
  <c r="X64" i="48"/>
  <c r="C68" i="48"/>
  <c r="K68" i="48"/>
  <c r="O68" i="48"/>
  <c r="W68" i="48"/>
  <c r="D62" i="48"/>
  <c r="D67" i="48" s="1"/>
  <c r="L62" i="48"/>
  <c r="L67" i="48" s="1"/>
  <c r="T62" i="48"/>
  <c r="T67" i="48" s="1"/>
  <c r="X62" i="48"/>
  <c r="X67" i="48" s="1"/>
  <c r="E18" i="48"/>
  <c r="E23" i="48" s="1"/>
  <c r="I18" i="48"/>
  <c r="I23" i="48" s="1"/>
  <c r="M18" i="48"/>
  <c r="M23" i="48" s="1"/>
  <c r="Q18" i="48"/>
  <c r="Q23" i="48" s="1"/>
  <c r="D20" i="48"/>
  <c r="H20" i="48"/>
  <c r="L20" i="48"/>
  <c r="P20" i="48"/>
  <c r="T20" i="48"/>
  <c r="F62" i="48"/>
  <c r="F67" i="48" s="1"/>
  <c r="J62" i="48"/>
  <c r="J67" i="48" s="1"/>
  <c r="N62" i="48"/>
  <c r="N67" i="48" s="1"/>
  <c r="R62" i="48"/>
  <c r="R67" i="48" s="1"/>
  <c r="E64" i="48"/>
  <c r="I64" i="48"/>
  <c r="M64" i="48"/>
  <c r="Q64" i="48"/>
  <c r="N68" i="47"/>
  <c r="F21" i="47"/>
  <c r="F25" i="47" s="1"/>
  <c r="F24" i="47"/>
  <c r="N21" i="47"/>
  <c r="N25" i="47" s="1"/>
  <c r="N24" i="47"/>
  <c r="V62" i="47"/>
  <c r="V67" i="47" s="1"/>
  <c r="R62" i="47"/>
  <c r="R67" i="47" s="1"/>
  <c r="N62" i="47"/>
  <c r="N67" i="47" s="1"/>
  <c r="J62" i="47"/>
  <c r="J67" i="47" s="1"/>
  <c r="F62" i="47"/>
  <c r="F67" i="47" s="1"/>
  <c r="U62" i="47"/>
  <c r="U67" i="47" s="1"/>
  <c r="Q62" i="47"/>
  <c r="Q67" i="47" s="1"/>
  <c r="M62" i="47"/>
  <c r="M67" i="47" s="1"/>
  <c r="I62" i="47"/>
  <c r="I67" i="47" s="1"/>
  <c r="E62" i="47"/>
  <c r="E67" i="47" s="1"/>
  <c r="D62" i="47"/>
  <c r="D67" i="47" s="1"/>
  <c r="L62" i="47"/>
  <c r="L67" i="47" s="1"/>
  <c r="T62" i="47"/>
  <c r="T67" i="47" s="1"/>
  <c r="O68" i="47"/>
  <c r="W68" i="47"/>
  <c r="A67" i="47"/>
  <c r="U68" i="47"/>
  <c r="I21" i="47"/>
  <c r="I25" i="47" s="1"/>
  <c r="G62" i="47"/>
  <c r="G67" i="47" s="1"/>
  <c r="O62" i="47"/>
  <c r="O67" i="47" s="1"/>
  <c r="W62" i="47"/>
  <c r="W67" i="47" s="1"/>
  <c r="J68" i="47"/>
  <c r="J21" i="47"/>
  <c r="J25" i="47" s="1"/>
  <c r="U24" i="47"/>
  <c r="H62" i="47"/>
  <c r="H67" i="47" s="1"/>
  <c r="P62" i="47"/>
  <c r="P67" i="47" s="1"/>
  <c r="X62" i="47"/>
  <c r="X67" i="47" s="1"/>
  <c r="C65" i="47"/>
  <c r="K68" i="47"/>
  <c r="S68" i="47"/>
  <c r="D18" i="47"/>
  <c r="D23" i="47" s="1"/>
  <c r="H18" i="47"/>
  <c r="H23" i="47" s="1"/>
  <c r="L18" i="47"/>
  <c r="L23" i="47" s="1"/>
  <c r="P18" i="47"/>
  <c r="P23" i="47" s="1"/>
  <c r="T18" i="47"/>
  <c r="T23" i="47" s="1"/>
  <c r="X18" i="47"/>
  <c r="X23" i="47" s="1"/>
  <c r="C20" i="47"/>
  <c r="G20" i="47"/>
  <c r="K20" i="47"/>
  <c r="O20" i="47"/>
  <c r="S20" i="47"/>
  <c r="W20" i="47"/>
  <c r="A24" i="47"/>
  <c r="D64" i="47"/>
  <c r="H64" i="47"/>
  <c r="L64" i="47"/>
  <c r="P64" i="47"/>
  <c r="T64" i="47"/>
  <c r="D20" i="47"/>
  <c r="H20" i="47"/>
  <c r="L20" i="47"/>
  <c r="P20" i="47"/>
  <c r="T20" i="47"/>
  <c r="R67" i="46"/>
  <c r="R64" i="46"/>
  <c r="R68" i="46" s="1"/>
  <c r="M24" i="46"/>
  <c r="H21" i="46"/>
  <c r="H25" i="46" s="1"/>
  <c r="F63" i="46"/>
  <c r="V63" i="46"/>
  <c r="V20" i="46"/>
  <c r="R20" i="46"/>
  <c r="N20" i="46"/>
  <c r="J20" i="46"/>
  <c r="F20" i="46"/>
  <c r="D20" i="46"/>
  <c r="O20" i="46"/>
  <c r="P63" i="46"/>
  <c r="W18" i="46"/>
  <c r="W23" i="46" s="1"/>
  <c r="S18" i="46"/>
  <c r="S23" i="46" s="1"/>
  <c r="O18" i="46"/>
  <c r="O23" i="46" s="1"/>
  <c r="K18" i="46"/>
  <c r="K23" i="46" s="1"/>
  <c r="G18" i="46"/>
  <c r="G23" i="46" s="1"/>
  <c r="C18" i="46"/>
  <c r="C23" i="46" s="1"/>
  <c r="E18" i="46"/>
  <c r="E23" i="46" s="1"/>
  <c r="J18" i="46"/>
  <c r="J23" i="46" s="1"/>
  <c r="P18" i="46"/>
  <c r="P23" i="46" s="1"/>
  <c r="U18" i="46"/>
  <c r="U23" i="46" s="1"/>
  <c r="E20" i="46"/>
  <c r="K20" i="46"/>
  <c r="P20" i="46"/>
  <c r="U20" i="46"/>
  <c r="J63" i="46"/>
  <c r="H24" i="46"/>
  <c r="X24" i="46"/>
  <c r="U63" i="46"/>
  <c r="Q63" i="46"/>
  <c r="M63" i="46"/>
  <c r="I63" i="46"/>
  <c r="E63" i="46"/>
  <c r="A67" i="46"/>
  <c r="W63" i="46"/>
  <c r="S63" i="46"/>
  <c r="O63" i="46"/>
  <c r="K63" i="46"/>
  <c r="G63" i="46"/>
  <c r="C63" i="46"/>
  <c r="N63" i="46"/>
  <c r="I20" i="46"/>
  <c r="T20" i="46"/>
  <c r="A24" i="46"/>
  <c r="H63" i="46"/>
  <c r="X63" i="46"/>
  <c r="F18" i="46"/>
  <c r="F23" i="46" s="1"/>
  <c r="L18" i="46"/>
  <c r="L23" i="46" s="1"/>
  <c r="Q18" i="46"/>
  <c r="Q23" i="46" s="1"/>
  <c r="V18" i="46"/>
  <c r="V23" i="46" s="1"/>
  <c r="G20" i="46"/>
  <c r="L20" i="46"/>
  <c r="Q20" i="46"/>
  <c r="W20" i="46"/>
  <c r="D63" i="46"/>
  <c r="L63" i="46"/>
  <c r="T63" i="46"/>
  <c r="D61" i="46"/>
  <c r="D66" i="46" s="1"/>
  <c r="H61" i="46"/>
  <c r="H66" i="46" s="1"/>
  <c r="L61" i="46"/>
  <c r="L66" i="46" s="1"/>
  <c r="P61" i="46"/>
  <c r="P66" i="46" s="1"/>
  <c r="T61" i="46"/>
  <c r="T66" i="46" s="1"/>
  <c r="X61" i="46"/>
  <c r="X66" i="46" s="1"/>
  <c r="F68" i="45"/>
  <c r="V68" i="45"/>
  <c r="X20" i="45"/>
  <c r="F24" i="45"/>
  <c r="N24" i="45"/>
  <c r="V24" i="45"/>
  <c r="V62" i="45"/>
  <c r="V67" i="45" s="1"/>
  <c r="R62" i="45"/>
  <c r="R67" i="45" s="1"/>
  <c r="N62" i="45"/>
  <c r="N67" i="45" s="1"/>
  <c r="J62" i="45"/>
  <c r="J67" i="45" s="1"/>
  <c r="F62" i="45"/>
  <c r="F67" i="45" s="1"/>
  <c r="U62" i="45"/>
  <c r="U67" i="45" s="1"/>
  <c r="Q62" i="45"/>
  <c r="Q67" i="45" s="1"/>
  <c r="M62" i="45"/>
  <c r="M67" i="45" s="1"/>
  <c r="I62" i="45"/>
  <c r="I67" i="45" s="1"/>
  <c r="E62" i="45"/>
  <c r="E67" i="45" s="1"/>
  <c r="D62" i="45"/>
  <c r="D67" i="45" s="1"/>
  <c r="L62" i="45"/>
  <c r="L67" i="45" s="1"/>
  <c r="T62" i="45"/>
  <c r="T67" i="45" s="1"/>
  <c r="W68" i="45"/>
  <c r="A67" i="45"/>
  <c r="U68" i="45"/>
  <c r="I21" i="45"/>
  <c r="I25" i="45" s="1"/>
  <c r="G62" i="45"/>
  <c r="G67" i="45" s="1"/>
  <c r="O62" i="45"/>
  <c r="O67" i="45" s="1"/>
  <c r="W62" i="45"/>
  <c r="W67" i="45" s="1"/>
  <c r="J68" i="45"/>
  <c r="R68" i="45"/>
  <c r="J21" i="45"/>
  <c r="J25" i="45" s="1"/>
  <c r="J24" i="45"/>
  <c r="R21" i="45"/>
  <c r="R25" i="45" s="1"/>
  <c r="R24" i="45"/>
  <c r="U24" i="45"/>
  <c r="C68" i="45"/>
  <c r="S65" i="45"/>
  <c r="S69" i="45" s="1"/>
  <c r="D18" i="45"/>
  <c r="D23" i="45" s="1"/>
  <c r="H18" i="45"/>
  <c r="H23" i="45" s="1"/>
  <c r="L18" i="45"/>
  <c r="L23" i="45" s="1"/>
  <c r="P18" i="45"/>
  <c r="P23" i="45" s="1"/>
  <c r="T18" i="45"/>
  <c r="T23" i="45" s="1"/>
  <c r="X18" i="45"/>
  <c r="X23" i="45" s="1"/>
  <c r="C20" i="45"/>
  <c r="G20" i="45"/>
  <c r="K20" i="45"/>
  <c r="O20" i="45"/>
  <c r="S20" i="45"/>
  <c r="W20" i="45"/>
  <c r="A24" i="45"/>
  <c r="D64" i="45"/>
  <c r="H64" i="45"/>
  <c r="L64" i="45"/>
  <c r="P64" i="45"/>
  <c r="T64" i="45"/>
  <c r="D20" i="45"/>
  <c r="H20" i="45"/>
  <c r="L20" i="45"/>
  <c r="P20" i="45"/>
  <c r="T20" i="45"/>
  <c r="G24" i="44"/>
  <c r="K24" i="44"/>
  <c r="X21" i="44"/>
  <c r="X25" i="44" s="1"/>
  <c r="X24" i="44"/>
  <c r="W24" i="44"/>
  <c r="E18" i="44"/>
  <c r="E23" i="44" s="1"/>
  <c r="P18" i="44"/>
  <c r="P23" i="44" s="1"/>
  <c r="U64" i="44"/>
  <c r="Q64" i="44"/>
  <c r="M64" i="44"/>
  <c r="I64" i="44"/>
  <c r="E64" i="44"/>
  <c r="A68" i="44"/>
  <c r="W64" i="44"/>
  <c r="S64" i="44"/>
  <c r="O64" i="44"/>
  <c r="K64" i="44"/>
  <c r="G64" i="44"/>
  <c r="C64" i="44"/>
  <c r="N64" i="44"/>
  <c r="L18" i="44"/>
  <c r="L23" i="44" s="1"/>
  <c r="V18" i="44"/>
  <c r="V23" i="44" s="1"/>
  <c r="P64" i="44"/>
  <c r="H18" i="44"/>
  <c r="H23" i="44" s="1"/>
  <c r="M18" i="44"/>
  <c r="M23" i="44" s="1"/>
  <c r="R18" i="44"/>
  <c r="R23" i="44" s="1"/>
  <c r="C20" i="44"/>
  <c r="H20" i="44"/>
  <c r="M20" i="44"/>
  <c r="S20" i="44"/>
  <c r="J64" i="44"/>
  <c r="R64" i="44"/>
  <c r="W18" i="44"/>
  <c r="W23" i="44" s="1"/>
  <c r="S18" i="44"/>
  <c r="S23" i="44" s="1"/>
  <c r="O18" i="44"/>
  <c r="O23" i="44" s="1"/>
  <c r="K18" i="44"/>
  <c r="K23" i="44" s="1"/>
  <c r="G18" i="44"/>
  <c r="G23" i="44" s="1"/>
  <c r="C18" i="44"/>
  <c r="C23" i="44" s="1"/>
  <c r="J18" i="44"/>
  <c r="J23" i="44" s="1"/>
  <c r="U18" i="44"/>
  <c r="U23" i="44" s="1"/>
  <c r="P24" i="44"/>
  <c r="F64" i="44"/>
  <c r="V64" i="44"/>
  <c r="F18" i="44"/>
  <c r="F23" i="44" s="1"/>
  <c r="Q18" i="44"/>
  <c r="Q23" i="44" s="1"/>
  <c r="H64" i="44"/>
  <c r="X64" i="44"/>
  <c r="D18" i="44"/>
  <c r="D23" i="44" s="1"/>
  <c r="I18" i="44"/>
  <c r="I23" i="44" s="1"/>
  <c r="N18" i="44"/>
  <c r="N23" i="44" s="1"/>
  <c r="T18" i="44"/>
  <c r="T23" i="44" s="1"/>
  <c r="V20" i="44"/>
  <c r="R20" i="44"/>
  <c r="N20" i="44"/>
  <c r="J20" i="44"/>
  <c r="F20" i="44"/>
  <c r="D20" i="44"/>
  <c r="I20" i="44"/>
  <c r="O20" i="44"/>
  <c r="T20" i="44"/>
  <c r="A23" i="44"/>
  <c r="D64" i="44"/>
  <c r="L64" i="44"/>
  <c r="T64" i="44"/>
  <c r="D62" i="44"/>
  <c r="D67" i="44" s="1"/>
  <c r="H62" i="44"/>
  <c r="H67" i="44" s="1"/>
  <c r="L62" i="44"/>
  <c r="L67" i="44" s="1"/>
  <c r="P62" i="44"/>
  <c r="P67" i="44" s="1"/>
  <c r="T62" i="44"/>
  <c r="T67" i="44" s="1"/>
  <c r="X62" i="44"/>
  <c r="X67" i="44" s="1"/>
  <c r="E18" i="43"/>
  <c r="E23" i="43" s="1"/>
  <c r="P18" i="43"/>
  <c r="P23" i="43" s="1"/>
  <c r="T24" i="43"/>
  <c r="I18" i="43"/>
  <c r="I23" i="43" s="1"/>
  <c r="T18" i="43"/>
  <c r="T23" i="43" s="1"/>
  <c r="J18" i="43"/>
  <c r="J23" i="43" s="1"/>
  <c r="U18" i="43"/>
  <c r="U23" i="43" s="1"/>
  <c r="A23" i="43"/>
  <c r="U64" i="43"/>
  <c r="Q64" i="43"/>
  <c r="M64" i="43"/>
  <c r="I64" i="43"/>
  <c r="E64" i="43"/>
  <c r="A68" i="43"/>
  <c r="W64" i="43"/>
  <c r="S64" i="43"/>
  <c r="O64" i="43"/>
  <c r="K64" i="43"/>
  <c r="G64" i="43"/>
  <c r="C64" i="43"/>
  <c r="T64" i="43"/>
  <c r="L64" i="43"/>
  <c r="D64" i="43"/>
  <c r="R64" i="43"/>
  <c r="J64" i="43"/>
  <c r="X64" i="43"/>
  <c r="P64" i="43"/>
  <c r="H64" i="43"/>
  <c r="V64" i="43"/>
  <c r="N64" i="43"/>
  <c r="F64" i="43"/>
  <c r="D18" i="43"/>
  <c r="D23" i="43" s="1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 s="1"/>
  <c r="S18" i="43"/>
  <c r="S23" i="43" s="1"/>
  <c r="O18" i="43"/>
  <c r="O23" i="43" s="1"/>
  <c r="K18" i="43"/>
  <c r="K23" i="43" s="1"/>
  <c r="G18" i="43"/>
  <c r="G23" i="43" s="1"/>
  <c r="C18" i="43"/>
  <c r="C23" i="43" s="1"/>
  <c r="X18" i="43"/>
  <c r="X23" i="43" s="1"/>
  <c r="R18" i="43"/>
  <c r="R23" i="43" s="1"/>
  <c r="M18" i="43"/>
  <c r="M23" i="43" s="1"/>
  <c r="H18" i="43"/>
  <c r="H23" i="43" s="1"/>
  <c r="V18" i="43"/>
  <c r="V23" i="43" s="1"/>
  <c r="Q18" i="43"/>
  <c r="Q23" i="43" s="1"/>
  <c r="L18" i="43"/>
  <c r="L23" i="43" s="1"/>
  <c r="F18" i="43"/>
  <c r="F23" i="43" s="1"/>
  <c r="D62" i="43"/>
  <c r="D67" i="43" s="1"/>
  <c r="H62" i="43"/>
  <c r="H67" i="43" s="1"/>
  <c r="L62" i="43"/>
  <c r="L67" i="43" s="1"/>
  <c r="P62" i="43"/>
  <c r="P67" i="43" s="1"/>
  <c r="T62" i="43"/>
  <c r="T67" i="43" s="1"/>
  <c r="X62" i="43"/>
  <c r="X67" i="43" s="1"/>
  <c r="M24" i="42"/>
  <c r="M21" i="42"/>
  <c r="M25" i="42" s="1"/>
  <c r="X68" i="42"/>
  <c r="T68" i="42"/>
  <c r="W24" i="42"/>
  <c r="X21" i="42"/>
  <c r="X25" i="42" s="1"/>
  <c r="S24" i="42"/>
  <c r="M68" i="42"/>
  <c r="D18" i="42"/>
  <c r="D23" i="42" s="1"/>
  <c r="I18" i="42"/>
  <c r="I23" i="42" s="1"/>
  <c r="N18" i="42"/>
  <c r="N23" i="42" s="1"/>
  <c r="T18" i="42"/>
  <c r="T23" i="42" s="1"/>
  <c r="V20" i="42"/>
  <c r="R20" i="42"/>
  <c r="N20" i="42"/>
  <c r="J20" i="42"/>
  <c r="F20" i="42"/>
  <c r="D20" i="42"/>
  <c r="I20" i="42"/>
  <c r="O20" i="42"/>
  <c r="T20" i="42"/>
  <c r="D64" i="42"/>
  <c r="I64" i="42"/>
  <c r="N64" i="42"/>
  <c r="L21" i="42"/>
  <c r="L25" i="42" s="1"/>
  <c r="G24" i="42"/>
  <c r="Q65" i="42"/>
  <c r="Q69" i="42" s="1"/>
  <c r="F65" i="42"/>
  <c r="F69" i="42" s="1"/>
  <c r="X24" i="42"/>
  <c r="W18" i="42"/>
  <c r="W23" i="42" s="1"/>
  <c r="S18" i="42"/>
  <c r="S23" i="42" s="1"/>
  <c r="O18" i="42"/>
  <c r="O23" i="42" s="1"/>
  <c r="K18" i="42"/>
  <c r="K23" i="42" s="1"/>
  <c r="G18" i="42"/>
  <c r="G23" i="42" s="1"/>
  <c r="C18" i="42"/>
  <c r="C23" i="42" s="1"/>
  <c r="E18" i="42"/>
  <c r="E23" i="42" s="1"/>
  <c r="J18" i="42"/>
  <c r="J23" i="42" s="1"/>
  <c r="P18" i="42"/>
  <c r="P23" i="42" s="1"/>
  <c r="U18" i="42"/>
  <c r="U23" i="42" s="1"/>
  <c r="E20" i="42"/>
  <c r="K20" i="42"/>
  <c r="P20" i="42"/>
  <c r="U20" i="42"/>
  <c r="A68" i="42"/>
  <c r="W64" i="42"/>
  <c r="S64" i="42"/>
  <c r="O64" i="42"/>
  <c r="K64" i="42"/>
  <c r="G64" i="42"/>
  <c r="C64" i="42"/>
  <c r="E64" i="42"/>
  <c r="J64" i="42"/>
  <c r="P64" i="42"/>
  <c r="U64" i="42"/>
  <c r="D62" i="42"/>
  <c r="D67" i="42" s="1"/>
  <c r="H62" i="42"/>
  <c r="H67" i="42" s="1"/>
  <c r="L62" i="42"/>
  <c r="L67" i="42" s="1"/>
  <c r="P62" i="42"/>
  <c r="P67" i="42" s="1"/>
  <c r="T62" i="42"/>
  <c r="T67" i="42" s="1"/>
  <c r="X62" i="42"/>
  <c r="X67" i="42" s="1"/>
  <c r="X62" i="41"/>
  <c r="W62" i="41"/>
  <c r="V62" i="41"/>
  <c r="U62" i="41"/>
  <c r="T62" i="41"/>
  <c r="S62" i="41"/>
  <c r="R62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A62" i="41"/>
  <c r="X63" i="41" s="1"/>
  <c r="X67" i="41" s="1"/>
  <c r="X60" i="41"/>
  <c r="W60" i="41"/>
  <c r="V60" i="41"/>
  <c r="U60" i="41"/>
  <c r="T60" i="41"/>
  <c r="S60" i="41"/>
  <c r="R60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A60" i="41"/>
  <c r="A66" i="41" s="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D20" i="41" s="1"/>
  <c r="C19" i="41"/>
  <c r="A19" i="41"/>
  <c r="L20" i="41" s="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H17" i="41"/>
  <c r="G17" i="41"/>
  <c r="F17" i="41"/>
  <c r="E17" i="41"/>
  <c r="D17" i="41"/>
  <c r="C17" i="41"/>
  <c r="A17" i="41"/>
  <c r="R18" i="41" s="1"/>
  <c r="R23" i="41" s="1"/>
  <c r="X60" i="38"/>
  <c r="W60" i="38"/>
  <c r="V60" i="38"/>
  <c r="U60" i="38"/>
  <c r="T60" i="38"/>
  <c r="S60" i="38"/>
  <c r="R60" i="38"/>
  <c r="Q60" i="38"/>
  <c r="P60" i="38"/>
  <c r="O60" i="38"/>
  <c r="N60" i="38"/>
  <c r="M60" i="38"/>
  <c r="L60" i="38"/>
  <c r="K60" i="38"/>
  <c r="J60" i="38"/>
  <c r="I60" i="38"/>
  <c r="H60" i="38"/>
  <c r="G60" i="38"/>
  <c r="F60" i="38"/>
  <c r="E60" i="38"/>
  <c r="D60" i="38"/>
  <c r="C60" i="38"/>
  <c r="A60" i="38"/>
  <c r="X61" i="38" s="1"/>
  <c r="X65" i="38" s="1"/>
  <c r="X58" i="38"/>
  <c r="W58" i="38"/>
  <c r="V58" i="38"/>
  <c r="U58" i="38"/>
  <c r="T58" i="38"/>
  <c r="S58" i="38"/>
  <c r="R58" i="38"/>
  <c r="Q58" i="38"/>
  <c r="P58" i="38"/>
  <c r="O58" i="38"/>
  <c r="N58" i="38"/>
  <c r="M58" i="38"/>
  <c r="L58" i="38"/>
  <c r="K58" i="38"/>
  <c r="J58" i="38"/>
  <c r="I58" i="38"/>
  <c r="H58" i="38"/>
  <c r="G58" i="38"/>
  <c r="F58" i="38"/>
  <c r="E58" i="38"/>
  <c r="D58" i="38"/>
  <c r="C58" i="38"/>
  <c r="A58" i="38"/>
  <c r="A64" i="38" s="1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 s="1"/>
  <c r="T24" i="38" s="1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H17" i="38"/>
  <c r="G17" i="38"/>
  <c r="F17" i="38"/>
  <c r="E17" i="38"/>
  <c r="D17" i="38"/>
  <c r="C17" i="38"/>
  <c r="A17" i="38"/>
  <c r="A23" i="38" s="1"/>
  <c r="M65" i="47" l="1"/>
  <c r="M69" i="47" s="1"/>
  <c r="K65" i="47"/>
  <c r="K69" i="47" s="1"/>
  <c r="V21" i="47"/>
  <c r="V25" i="47" s="1"/>
  <c r="R21" i="47"/>
  <c r="R25" i="47" s="1"/>
  <c r="Q21" i="47"/>
  <c r="Q25" i="47" s="1"/>
  <c r="S65" i="48"/>
  <c r="S69" i="48" s="1"/>
  <c r="O65" i="48"/>
  <c r="O69" i="48" s="1"/>
  <c r="R21" i="48"/>
  <c r="R25" i="48" s="1"/>
  <c r="V65" i="49"/>
  <c r="V69" i="49" s="1"/>
  <c r="W65" i="49"/>
  <c r="W69" i="49" s="1"/>
  <c r="X65" i="45"/>
  <c r="X69" i="45" s="1"/>
  <c r="E24" i="45"/>
  <c r="Q21" i="45"/>
  <c r="Q25" i="45" s="1"/>
  <c r="F21" i="45"/>
  <c r="F25" i="45" s="1"/>
  <c r="V65" i="42"/>
  <c r="V69" i="42" s="1"/>
  <c r="M65" i="42"/>
  <c r="M69" i="42" s="1"/>
  <c r="C21" i="42"/>
  <c r="Q21" i="42"/>
  <c r="Q25" i="42" s="1"/>
  <c r="N18" i="41"/>
  <c r="N23" i="41" s="1"/>
  <c r="V18" i="41"/>
  <c r="V23" i="41" s="1"/>
  <c r="V61" i="41"/>
  <c r="V66" i="41" s="1"/>
  <c r="D20" i="38"/>
  <c r="D24" i="38" s="1"/>
  <c r="E18" i="41"/>
  <c r="E23" i="41" s="1"/>
  <c r="I18" i="41"/>
  <c r="I23" i="41" s="1"/>
  <c r="F18" i="41"/>
  <c r="F23" i="41" s="1"/>
  <c r="T20" i="41"/>
  <c r="C61" i="41"/>
  <c r="C66" i="41" s="1"/>
  <c r="E61" i="41"/>
  <c r="E66" i="41" s="1"/>
  <c r="G61" i="41"/>
  <c r="G66" i="41" s="1"/>
  <c r="I61" i="41"/>
  <c r="I66" i="41" s="1"/>
  <c r="K61" i="41"/>
  <c r="K66" i="41" s="1"/>
  <c r="M61" i="41"/>
  <c r="M66" i="41" s="1"/>
  <c r="O61" i="41"/>
  <c r="O66" i="41" s="1"/>
  <c r="Q61" i="41"/>
  <c r="Q66" i="41" s="1"/>
  <c r="U61" i="41"/>
  <c r="U66" i="41" s="1"/>
  <c r="R61" i="41"/>
  <c r="R66" i="41" s="1"/>
  <c r="R65" i="42"/>
  <c r="R69" i="42" s="1"/>
  <c r="H24" i="42"/>
  <c r="K65" i="45"/>
  <c r="K69" i="45" s="1"/>
  <c r="M24" i="45"/>
  <c r="I65" i="45"/>
  <c r="I69" i="45" s="1"/>
  <c r="V21" i="45"/>
  <c r="V25" i="45" s="1"/>
  <c r="N21" i="45"/>
  <c r="N25" i="45" s="1"/>
  <c r="F65" i="45"/>
  <c r="F69" i="45" s="1"/>
  <c r="S21" i="46"/>
  <c r="S25" i="46" s="1"/>
  <c r="X21" i="46"/>
  <c r="X25" i="46" s="1"/>
  <c r="G68" i="48"/>
  <c r="K68" i="49"/>
  <c r="G65" i="49"/>
  <c r="G69" i="49" s="1"/>
  <c r="V21" i="49"/>
  <c r="V25" i="49" s="1"/>
  <c r="N21" i="49"/>
  <c r="N25" i="49" s="1"/>
  <c r="U21" i="45"/>
  <c r="U25" i="45" s="1"/>
  <c r="F18" i="38"/>
  <c r="F23" i="38" s="1"/>
  <c r="L20" i="38"/>
  <c r="L24" i="38" s="1"/>
  <c r="F59" i="38"/>
  <c r="F64" i="38" s="1"/>
  <c r="J59" i="38"/>
  <c r="J64" i="38" s="1"/>
  <c r="N59" i="38"/>
  <c r="N64" i="38" s="1"/>
  <c r="R59" i="38"/>
  <c r="R64" i="38" s="1"/>
  <c r="V59" i="38"/>
  <c r="V64" i="38" s="1"/>
  <c r="J61" i="38"/>
  <c r="F61" i="38"/>
  <c r="F62" i="38" s="1"/>
  <c r="F66" i="38" s="1"/>
  <c r="Q61" i="38"/>
  <c r="U61" i="38"/>
  <c r="N63" i="41"/>
  <c r="I63" i="41"/>
  <c r="I64" i="41" s="1"/>
  <c r="I68" i="41" s="1"/>
  <c r="Q63" i="41"/>
  <c r="U63" i="41"/>
  <c r="U64" i="41" s="1"/>
  <c r="U68" i="41" s="1"/>
  <c r="G21" i="42"/>
  <c r="G25" i="42" s="1"/>
  <c r="U21" i="43"/>
  <c r="U25" i="43" s="1"/>
  <c r="O21" i="43"/>
  <c r="O25" i="43" s="1"/>
  <c r="W65" i="45"/>
  <c r="W69" i="45" s="1"/>
  <c r="X65" i="47"/>
  <c r="X69" i="47" s="1"/>
  <c r="U65" i="48"/>
  <c r="U69" i="48" s="1"/>
  <c r="Q21" i="49"/>
  <c r="Q25" i="49" s="1"/>
  <c r="M21" i="49"/>
  <c r="M25" i="49" s="1"/>
  <c r="N65" i="49"/>
  <c r="N69" i="49" s="1"/>
  <c r="E21" i="47"/>
  <c r="E25" i="47" s="1"/>
  <c r="J18" i="38"/>
  <c r="J23" i="38" s="1"/>
  <c r="R18" i="38"/>
  <c r="R23" i="38" s="1"/>
  <c r="U18" i="38"/>
  <c r="U23" i="38" s="1"/>
  <c r="I20" i="38"/>
  <c r="Q20" i="38"/>
  <c r="X20" i="38"/>
  <c r="X24" i="38" s="1"/>
  <c r="E18" i="38"/>
  <c r="E23" i="38" s="1"/>
  <c r="I18" i="38"/>
  <c r="I23" i="38" s="1"/>
  <c r="M18" i="38"/>
  <c r="M23" i="38" s="1"/>
  <c r="Q18" i="38"/>
  <c r="Q23" i="38" s="1"/>
  <c r="N18" i="38"/>
  <c r="N23" i="38" s="1"/>
  <c r="V18" i="38"/>
  <c r="V23" i="38" s="1"/>
  <c r="H20" i="38"/>
  <c r="H24" i="38" s="1"/>
  <c r="P20" i="38"/>
  <c r="P24" i="38" s="1"/>
  <c r="C59" i="38"/>
  <c r="C64" i="38" s="1"/>
  <c r="E59" i="38"/>
  <c r="E64" i="38" s="1"/>
  <c r="I59" i="38"/>
  <c r="I64" i="38" s="1"/>
  <c r="M59" i="38"/>
  <c r="M64" i="38" s="1"/>
  <c r="Q59" i="38"/>
  <c r="Q64" i="38" s="1"/>
  <c r="U59" i="38"/>
  <c r="U64" i="38" s="1"/>
  <c r="G59" i="38"/>
  <c r="G64" i="38" s="1"/>
  <c r="K59" i="38"/>
  <c r="K64" i="38" s="1"/>
  <c r="O59" i="38"/>
  <c r="O64" i="38" s="1"/>
  <c r="S59" i="38"/>
  <c r="S64" i="38" s="1"/>
  <c r="W59" i="38"/>
  <c r="W64" i="38" s="1"/>
  <c r="I61" i="38"/>
  <c r="I65" i="38" s="1"/>
  <c r="M61" i="38"/>
  <c r="E61" i="38"/>
  <c r="E65" i="38" s="1"/>
  <c r="N61" i="38"/>
  <c r="R61" i="38"/>
  <c r="R65" i="38" s="1"/>
  <c r="V61" i="38"/>
  <c r="A23" i="41"/>
  <c r="G18" i="41"/>
  <c r="J18" i="41"/>
  <c r="J23" i="41" s="1"/>
  <c r="M18" i="41"/>
  <c r="M23" i="41" s="1"/>
  <c r="Q18" i="41"/>
  <c r="Q23" i="41" s="1"/>
  <c r="U18" i="41"/>
  <c r="U23" i="41" s="1"/>
  <c r="F61" i="41"/>
  <c r="F66" i="41" s="1"/>
  <c r="J61" i="41"/>
  <c r="J66" i="41" s="1"/>
  <c r="N61" i="41"/>
  <c r="N66" i="41" s="1"/>
  <c r="S61" i="41"/>
  <c r="S66" i="41" s="1"/>
  <c r="W61" i="41"/>
  <c r="W66" i="41" s="1"/>
  <c r="E63" i="41"/>
  <c r="M63" i="41"/>
  <c r="M64" i="41" s="1"/>
  <c r="M68" i="41" s="1"/>
  <c r="F63" i="41"/>
  <c r="J63" i="41"/>
  <c r="J67" i="41" s="1"/>
  <c r="R63" i="41"/>
  <c r="V63" i="41"/>
  <c r="V67" i="41" s="1"/>
  <c r="Y67" i="42"/>
  <c r="L65" i="42"/>
  <c r="L69" i="42" s="1"/>
  <c r="S21" i="42"/>
  <c r="S25" i="42" s="1"/>
  <c r="M65" i="45"/>
  <c r="M69" i="45" s="1"/>
  <c r="J65" i="45"/>
  <c r="J69" i="45" s="1"/>
  <c r="V65" i="45"/>
  <c r="V69" i="45" s="1"/>
  <c r="N65" i="47"/>
  <c r="N69" i="47" s="1"/>
  <c r="J65" i="49"/>
  <c r="J69" i="49" s="1"/>
  <c r="K65" i="48"/>
  <c r="K69" i="48" s="1"/>
  <c r="U21" i="47"/>
  <c r="U25" i="47" s="1"/>
  <c r="D21" i="43"/>
  <c r="D25" i="43" s="1"/>
  <c r="G65" i="47"/>
  <c r="G69" i="47" s="1"/>
  <c r="Y67" i="47"/>
  <c r="Y67" i="48"/>
  <c r="I21" i="48"/>
  <c r="I25" i="48" s="1"/>
  <c r="Y23" i="49"/>
  <c r="Y67" i="49"/>
  <c r="Y66" i="46"/>
  <c r="Y67" i="45"/>
  <c r="Y67" i="44"/>
  <c r="Q21" i="44"/>
  <c r="Q25" i="44" s="1"/>
  <c r="I21" i="43"/>
  <c r="I25" i="43" s="1"/>
  <c r="Y67" i="43"/>
  <c r="E65" i="49"/>
  <c r="E69" i="49" s="1"/>
  <c r="E68" i="49"/>
  <c r="H21" i="49"/>
  <c r="H25" i="49" s="1"/>
  <c r="H24" i="49"/>
  <c r="T68" i="49"/>
  <c r="T65" i="49"/>
  <c r="T69" i="49" s="1"/>
  <c r="D68" i="49"/>
  <c r="D65" i="49"/>
  <c r="D69" i="49" s="1"/>
  <c r="W24" i="49"/>
  <c r="W21" i="49"/>
  <c r="W25" i="49" s="1"/>
  <c r="G24" i="49"/>
  <c r="G21" i="49"/>
  <c r="G25" i="49" s="1"/>
  <c r="S24" i="49"/>
  <c r="S21" i="49"/>
  <c r="S25" i="49" s="1"/>
  <c r="M65" i="49"/>
  <c r="M69" i="49" s="1"/>
  <c r="M68" i="49"/>
  <c r="P24" i="49"/>
  <c r="P21" i="49"/>
  <c r="P25" i="49" s="1"/>
  <c r="L68" i="49"/>
  <c r="L65" i="49"/>
  <c r="L69" i="49" s="1"/>
  <c r="O24" i="49"/>
  <c r="O21" i="49"/>
  <c r="O25" i="49" s="1"/>
  <c r="F65" i="49"/>
  <c r="F69" i="49" s="1"/>
  <c r="X24" i="49"/>
  <c r="X21" i="49"/>
  <c r="X25" i="49" s="1"/>
  <c r="R65" i="49"/>
  <c r="R69" i="49" s="1"/>
  <c r="Q65" i="49"/>
  <c r="Q69" i="49" s="1"/>
  <c r="Q68" i="49"/>
  <c r="T24" i="49"/>
  <c r="T21" i="49"/>
  <c r="T25" i="49" s="1"/>
  <c r="D24" i="49"/>
  <c r="D21" i="49"/>
  <c r="D25" i="49" s="1"/>
  <c r="P68" i="49"/>
  <c r="P65" i="49"/>
  <c r="P69" i="49" s="1"/>
  <c r="C24" i="49"/>
  <c r="C21" i="49"/>
  <c r="I21" i="49"/>
  <c r="I25" i="49" s="1"/>
  <c r="E21" i="49"/>
  <c r="E25" i="49" s="1"/>
  <c r="I65" i="49"/>
  <c r="I69" i="49" s="1"/>
  <c r="I68" i="49"/>
  <c r="L24" i="49"/>
  <c r="L21" i="49"/>
  <c r="L25" i="49" s="1"/>
  <c r="X68" i="49"/>
  <c r="X65" i="49"/>
  <c r="X69" i="49" s="1"/>
  <c r="H68" i="49"/>
  <c r="H65" i="49"/>
  <c r="H69" i="49" s="1"/>
  <c r="K24" i="49"/>
  <c r="K21" i="49"/>
  <c r="K25" i="49" s="1"/>
  <c r="U65" i="49"/>
  <c r="U69" i="49" s="1"/>
  <c r="I65" i="48"/>
  <c r="I69" i="48" s="1"/>
  <c r="I68" i="48"/>
  <c r="L21" i="48"/>
  <c r="L25" i="48" s="1"/>
  <c r="L24" i="48"/>
  <c r="L68" i="48"/>
  <c r="L65" i="48"/>
  <c r="L69" i="48" s="1"/>
  <c r="O24" i="48"/>
  <c r="O21" i="48"/>
  <c r="O25" i="48" s="1"/>
  <c r="U21" i="48"/>
  <c r="U25" i="48" s="1"/>
  <c r="R65" i="48"/>
  <c r="R69" i="48" s="1"/>
  <c r="E65" i="48"/>
  <c r="E69" i="48" s="1"/>
  <c r="E68" i="48"/>
  <c r="H21" i="48"/>
  <c r="H25" i="48" s="1"/>
  <c r="H24" i="48"/>
  <c r="X68" i="48"/>
  <c r="X65" i="48"/>
  <c r="X69" i="48" s="1"/>
  <c r="H68" i="48"/>
  <c r="H65" i="48"/>
  <c r="H69" i="48" s="1"/>
  <c r="K24" i="48"/>
  <c r="K21" i="48"/>
  <c r="K25" i="48" s="1"/>
  <c r="Y23" i="48"/>
  <c r="J65" i="48"/>
  <c r="J69" i="48" s="1"/>
  <c r="E21" i="48"/>
  <c r="E25" i="48" s="1"/>
  <c r="N65" i="48"/>
  <c r="N69" i="48" s="1"/>
  <c r="Q21" i="48"/>
  <c r="Q25" i="48" s="1"/>
  <c r="Q65" i="48"/>
  <c r="Q69" i="48" s="1"/>
  <c r="Q68" i="48"/>
  <c r="T21" i="48"/>
  <c r="T25" i="48" s="1"/>
  <c r="T24" i="48"/>
  <c r="D21" i="48"/>
  <c r="D25" i="48" s="1"/>
  <c r="D24" i="48"/>
  <c r="T68" i="48"/>
  <c r="T65" i="48"/>
  <c r="T69" i="48" s="1"/>
  <c r="D68" i="48"/>
  <c r="D65" i="48"/>
  <c r="D69" i="48" s="1"/>
  <c r="W24" i="48"/>
  <c r="W21" i="48"/>
  <c r="W25" i="48" s="1"/>
  <c r="G24" i="48"/>
  <c r="G21" i="48"/>
  <c r="G25" i="48" s="1"/>
  <c r="M21" i="48"/>
  <c r="M25" i="48" s="1"/>
  <c r="M65" i="48"/>
  <c r="M69" i="48" s="1"/>
  <c r="M68" i="48"/>
  <c r="P21" i="48"/>
  <c r="P25" i="48" s="1"/>
  <c r="P24" i="48"/>
  <c r="P68" i="48"/>
  <c r="P65" i="48"/>
  <c r="P69" i="48" s="1"/>
  <c r="S24" i="48"/>
  <c r="S21" i="48"/>
  <c r="S25" i="48" s="1"/>
  <c r="C24" i="48"/>
  <c r="C21" i="48"/>
  <c r="C69" i="48"/>
  <c r="F65" i="48"/>
  <c r="F69" i="48" s="1"/>
  <c r="X21" i="48"/>
  <c r="X25" i="48" s="1"/>
  <c r="T21" i="47"/>
  <c r="T25" i="47" s="1"/>
  <c r="T24" i="47"/>
  <c r="D21" i="47"/>
  <c r="D25" i="47" s="1"/>
  <c r="D24" i="47"/>
  <c r="H68" i="47"/>
  <c r="H65" i="47"/>
  <c r="H69" i="47" s="1"/>
  <c r="S24" i="47"/>
  <c r="S21" i="47"/>
  <c r="S25" i="47" s="1"/>
  <c r="C24" i="47"/>
  <c r="C21" i="47"/>
  <c r="U65" i="47"/>
  <c r="U69" i="47" s="1"/>
  <c r="P21" i="47"/>
  <c r="P25" i="47" s="1"/>
  <c r="P24" i="47"/>
  <c r="T68" i="47"/>
  <c r="T65" i="47"/>
  <c r="T69" i="47" s="1"/>
  <c r="D68" i="47"/>
  <c r="D65" i="47"/>
  <c r="D69" i="47" s="1"/>
  <c r="O24" i="47"/>
  <c r="O21" i="47"/>
  <c r="O25" i="47" s="1"/>
  <c r="Q65" i="47"/>
  <c r="Q69" i="47" s="1"/>
  <c r="L21" i="47"/>
  <c r="L25" i="47" s="1"/>
  <c r="L24" i="47"/>
  <c r="P68" i="47"/>
  <c r="P65" i="47"/>
  <c r="P69" i="47" s="1"/>
  <c r="K24" i="47"/>
  <c r="K21" i="47"/>
  <c r="K25" i="47" s="1"/>
  <c r="Y23" i="47"/>
  <c r="R65" i="47"/>
  <c r="R69" i="47" s="1"/>
  <c r="I65" i="47"/>
  <c r="I69" i="47" s="1"/>
  <c r="O65" i="47"/>
  <c r="O69" i="47" s="1"/>
  <c r="V65" i="47"/>
  <c r="V69" i="47" s="1"/>
  <c r="F65" i="47"/>
  <c r="F69" i="47" s="1"/>
  <c r="X21" i="47"/>
  <c r="X25" i="47" s="1"/>
  <c r="H24" i="47"/>
  <c r="H21" i="47"/>
  <c r="H25" i="47" s="1"/>
  <c r="L68" i="47"/>
  <c r="L65" i="47"/>
  <c r="L69" i="47" s="1"/>
  <c r="W24" i="47"/>
  <c r="W21" i="47"/>
  <c r="W25" i="47" s="1"/>
  <c r="G24" i="47"/>
  <c r="G21" i="47"/>
  <c r="G25" i="47" s="1"/>
  <c r="C69" i="47"/>
  <c r="E65" i="47"/>
  <c r="E69" i="47" s="1"/>
  <c r="W24" i="46"/>
  <c r="W21" i="46"/>
  <c r="W25" i="46" s="1"/>
  <c r="X67" i="46"/>
  <c r="X64" i="46"/>
  <c r="X68" i="46" s="1"/>
  <c r="I24" i="46"/>
  <c r="I21" i="46"/>
  <c r="I25" i="46" s="1"/>
  <c r="K24" i="46"/>
  <c r="K21" i="46"/>
  <c r="K25" i="46" s="1"/>
  <c r="P67" i="46"/>
  <c r="P64" i="46"/>
  <c r="P68" i="46" s="1"/>
  <c r="R24" i="46"/>
  <c r="R21" i="46"/>
  <c r="R25" i="46" s="1"/>
  <c r="N67" i="46"/>
  <c r="N64" i="46"/>
  <c r="N68" i="46" s="1"/>
  <c r="E64" i="46"/>
  <c r="E68" i="46" s="1"/>
  <c r="E67" i="46"/>
  <c r="J67" i="46"/>
  <c r="J64" i="46"/>
  <c r="J68" i="46" s="1"/>
  <c r="F24" i="46"/>
  <c r="F21" i="46"/>
  <c r="F25" i="46" s="1"/>
  <c r="V24" i="46"/>
  <c r="V21" i="46"/>
  <c r="V25" i="46" s="1"/>
  <c r="L67" i="46"/>
  <c r="L64" i="46"/>
  <c r="L68" i="46" s="1"/>
  <c r="L21" i="46"/>
  <c r="L25" i="46" s="1"/>
  <c r="L24" i="46"/>
  <c r="C64" i="46"/>
  <c r="C67" i="46"/>
  <c r="S64" i="46"/>
  <c r="S68" i="46" s="1"/>
  <c r="S67" i="46"/>
  <c r="I64" i="46"/>
  <c r="I68" i="46" s="1"/>
  <c r="I67" i="46"/>
  <c r="U24" i="46"/>
  <c r="U21" i="46"/>
  <c r="U25" i="46" s="1"/>
  <c r="Y23" i="46"/>
  <c r="C25" i="46"/>
  <c r="C21" i="46"/>
  <c r="J21" i="46"/>
  <c r="J25" i="46" s="1"/>
  <c r="J24" i="46"/>
  <c r="V67" i="46"/>
  <c r="V64" i="46"/>
  <c r="V68" i="46" s="1"/>
  <c r="K64" i="46"/>
  <c r="K68" i="46" s="1"/>
  <c r="K67" i="46"/>
  <c r="Q64" i="46"/>
  <c r="Q68" i="46" s="1"/>
  <c r="Q67" i="46"/>
  <c r="D21" i="46"/>
  <c r="D25" i="46" s="1"/>
  <c r="D24" i="46"/>
  <c r="T67" i="46"/>
  <c r="T64" i="46"/>
  <c r="T68" i="46" s="1"/>
  <c r="Q24" i="46"/>
  <c r="Q21" i="46"/>
  <c r="Q25" i="46" s="1"/>
  <c r="H67" i="46"/>
  <c r="H64" i="46"/>
  <c r="H68" i="46" s="1"/>
  <c r="O64" i="46"/>
  <c r="O68" i="46" s="1"/>
  <c r="O67" i="46"/>
  <c r="U64" i="46"/>
  <c r="U68" i="46" s="1"/>
  <c r="U67" i="46"/>
  <c r="E24" i="46"/>
  <c r="E21" i="46"/>
  <c r="E25" i="46" s="1"/>
  <c r="D67" i="46"/>
  <c r="D64" i="46"/>
  <c r="D68" i="46" s="1"/>
  <c r="G24" i="46"/>
  <c r="G21" i="46"/>
  <c r="G25" i="46" s="1"/>
  <c r="T21" i="46"/>
  <c r="T25" i="46" s="1"/>
  <c r="T24" i="46"/>
  <c r="G64" i="46"/>
  <c r="G68" i="46" s="1"/>
  <c r="G67" i="46"/>
  <c r="W64" i="46"/>
  <c r="W68" i="46" s="1"/>
  <c r="W67" i="46"/>
  <c r="M64" i="46"/>
  <c r="M68" i="46" s="1"/>
  <c r="M67" i="46"/>
  <c r="P21" i="46"/>
  <c r="P25" i="46" s="1"/>
  <c r="P24" i="46"/>
  <c r="O24" i="46"/>
  <c r="O21" i="46"/>
  <c r="O25" i="46" s="1"/>
  <c r="N24" i="46"/>
  <c r="N21" i="46"/>
  <c r="N25" i="46" s="1"/>
  <c r="F67" i="46"/>
  <c r="F64" i="46"/>
  <c r="F68" i="46" s="1"/>
  <c r="P21" i="45"/>
  <c r="P25" i="45" s="1"/>
  <c r="P24" i="45"/>
  <c r="D68" i="45"/>
  <c r="D65" i="45"/>
  <c r="D69" i="45" s="1"/>
  <c r="L21" i="45"/>
  <c r="L25" i="45" s="1"/>
  <c r="L24" i="45"/>
  <c r="P68" i="45"/>
  <c r="P65" i="45"/>
  <c r="P69" i="45" s="1"/>
  <c r="K24" i="45"/>
  <c r="K21" i="45"/>
  <c r="K25" i="45" s="1"/>
  <c r="Y23" i="45"/>
  <c r="C69" i="45"/>
  <c r="G65" i="45"/>
  <c r="G69" i="45" s="1"/>
  <c r="X21" i="45"/>
  <c r="X25" i="45" s="1"/>
  <c r="X24" i="45"/>
  <c r="U65" i="45"/>
  <c r="U69" i="45" s="1"/>
  <c r="H21" i="45"/>
  <c r="H25" i="45" s="1"/>
  <c r="H24" i="45"/>
  <c r="L68" i="45"/>
  <c r="L65" i="45"/>
  <c r="W24" i="45"/>
  <c r="W21" i="45"/>
  <c r="W25" i="45" s="1"/>
  <c r="G24" i="45"/>
  <c r="G21" i="45"/>
  <c r="G25" i="45" s="1"/>
  <c r="N65" i="45"/>
  <c r="N69" i="45" s="1"/>
  <c r="Q65" i="45"/>
  <c r="Q69" i="45" s="1"/>
  <c r="T68" i="45"/>
  <c r="T65" i="45"/>
  <c r="T69" i="45" s="1"/>
  <c r="O24" i="45"/>
  <c r="O21" i="45"/>
  <c r="O25" i="45" s="1"/>
  <c r="T21" i="45"/>
  <c r="T25" i="45" s="1"/>
  <c r="T24" i="45"/>
  <c r="D21" i="45"/>
  <c r="D25" i="45" s="1"/>
  <c r="D24" i="45"/>
  <c r="H68" i="45"/>
  <c r="H65" i="45"/>
  <c r="H69" i="45" s="1"/>
  <c r="S24" i="45"/>
  <c r="S21" i="45"/>
  <c r="S25" i="45" s="1"/>
  <c r="C24" i="45"/>
  <c r="C21" i="45"/>
  <c r="R65" i="45"/>
  <c r="R69" i="45" s="1"/>
  <c r="O65" i="45"/>
  <c r="O69" i="45" s="1"/>
  <c r="E65" i="45"/>
  <c r="E69" i="45" s="1"/>
  <c r="V68" i="44"/>
  <c r="V65" i="44"/>
  <c r="V69" i="44" s="1"/>
  <c r="K65" i="44"/>
  <c r="K69" i="44" s="1"/>
  <c r="K68" i="44"/>
  <c r="T21" i="44"/>
  <c r="T25" i="44" s="1"/>
  <c r="T24" i="44"/>
  <c r="V21" i="44"/>
  <c r="V25" i="44" s="1"/>
  <c r="V24" i="44"/>
  <c r="C21" i="44"/>
  <c r="C24" i="44"/>
  <c r="C25" i="44" s="1"/>
  <c r="N68" i="44"/>
  <c r="N65" i="44"/>
  <c r="N69" i="44" s="1"/>
  <c r="E65" i="44"/>
  <c r="E69" i="44" s="1"/>
  <c r="E68" i="44"/>
  <c r="K21" i="44"/>
  <c r="K25" i="44" s="1"/>
  <c r="L68" i="44"/>
  <c r="L65" i="44"/>
  <c r="L69" i="44" s="1"/>
  <c r="O24" i="44"/>
  <c r="O21" i="44"/>
  <c r="O25" i="44" s="1"/>
  <c r="J24" i="44"/>
  <c r="J21" i="44"/>
  <c r="J25" i="44" s="1"/>
  <c r="X68" i="44"/>
  <c r="X65" i="44"/>
  <c r="X69" i="44" s="1"/>
  <c r="Y23" i="44"/>
  <c r="S21" i="44"/>
  <c r="S25" i="44" s="1"/>
  <c r="S24" i="44"/>
  <c r="L21" i="44"/>
  <c r="L25" i="44" s="1"/>
  <c r="C65" i="44"/>
  <c r="C68" i="44"/>
  <c r="S65" i="44"/>
  <c r="S69" i="44" s="1"/>
  <c r="S68" i="44"/>
  <c r="I65" i="44"/>
  <c r="I69" i="44" s="1"/>
  <c r="I68" i="44"/>
  <c r="E21" i="44"/>
  <c r="E25" i="44" s="1"/>
  <c r="W21" i="44"/>
  <c r="W25" i="44" s="1"/>
  <c r="D21" i="44"/>
  <c r="D25" i="44" s="1"/>
  <c r="D24" i="44"/>
  <c r="R21" i="44"/>
  <c r="R25" i="44" s="1"/>
  <c r="R24" i="44"/>
  <c r="R68" i="44"/>
  <c r="R65" i="44"/>
  <c r="R69" i="44" s="1"/>
  <c r="H21" i="44"/>
  <c r="H25" i="44" s="1"/>
  <c r="H24" i="44"/>
  <c r="Q65" i="44"/>
  <c r="Q69" i="44" s="1"/>
  <c r="Q68" i="44"/>
  <c r="T68" i="44"/>
  <c r="T65" i="44"/>
  <c r="T69" i="44" s="1"/>
  <c r="F21" i="44"/>
  <c r="F25" i="44" s="1"/>
  <c r="F24" i="44"/>
  <c r="F68" i="44"/>
  <c r="F65" i="44"/>
  <c r="F69" i="44" s="1"/>
  <c r="J68" i="44"/>
  <c r="J65" i="44"/>
  <c r="J69" i="44" s="1"/>
  <c r="P68" i="44"/>
  <c r="P65" i="44"/>
  <c r="P69" i="44" s="1"/>
  <c r="O65" i="44"/>
  <c r="O69" i="44" s="1"/>
  <c r="O68" i="44"/>
  <c r="U65" i="44"/>
  <c r="U69" i="44" s="1"/>
  <c r="U68" i="44"/>
  <c r="D68" i="44"/>
  <c r="D65" i="44"/>
  <c r="D69" i="44" s="1"/>
  <c r="I24" i="44"/>
  <c r="I21" i="44"/>
  <c r="I25" i="44" s="1"/>
  <c r="N21" i="44"/>
  <c r="N25" i="44" s="1"/>
  <c r="N24" i="44"/>
  <c r="H68" i="44"/>
  <c r="H65" i="44"/>
  <c r="H69" i="44" s="1"/>
  <c r="U21" i="44"/>
  <c r="U25" i="44" s="1"/>
  <c r="M24" i="44"/>
  <c r="M21" i="44"/>
  <c r="M25" i="44" s="1"/>
  <c r="G65" i="44"/>
  <c r="G69" i="44" s="1"/>
  <c r="G68" i="44"/>
  <c r="W65" i="44"/>
  <c r="W69" i="44" s="1"/>
  <c r="W68" i="44"/>
  <c r="M65" i="44"/>
  <c r="M69" i="44" s="1"/>
  <c r="M68" i="44"/>
  <c r="P21" i="44"/>
  <c r="P25" i="44" s="1"/>
  <c r="G21" i="44"/>
  <c r="G25" i="44" s="1"/>
  <c r="G21" i="43"/>
  <c r="G25" i="43" s="1"/>
  <c r="G24" i="43"/>
  <c r="N24" i="43"/>
  <c r="N21" i="43"/>
  <c r="N25" i="43" s="1"/>
  <c r="P68" i="43"/>
  <c r="P65" i="43"/>
  <c r="P69" i="43" s="1"/>
  <c r="G65" i="43"/>
  <c r="G69" i="43" s="1"/>
  <c r="G68" i="43"/>
  <c r="M65" i="43"/>
  <c r="M69" i="43" s="1"/>
  <c r="M68" i="43"/>
  <c r="L21" i="43"/>
  <c r="L25" i="43" s="1"/>
  <c r="L24" i="43"/>
  <c r="C24" i="43"/>
  <c r="C21" i="43"/>
  <c r="X21" i="43"/>
  <c r="X25" i="43" s="1"/>
  <c r="X24" i="43"/>
  <c r="R21" i="43"/>
  <c r="R25" i="43" s="1"/>
  <c r="R24" i="43"/>
  <c r="N68" i="43"/>
  <c r="N65" i="43"/>
  <c r="N69" i="43" s="1"/>
  <c r="X68" i="43"/>
  <c r="X65" i="43"/>
  <c r="X69" i="43" s="1"/>
  <c r="L68" i="43"/>
  <c r="L65" i="43"/>
  <c r="L69" i="43" s="1"/>
  <c r="K65" i="43"/>
  <c r="K69" i="43" s="1"/>
  <c r="K68" i="43"/>
  <c r="Q65" i="43"/>
  <c r="Q69" i="43" s="1"/>
  <c r="Q68" i="43"/>
  <c r="T21" i="43"/>
  <c r="T25" i="43" s="1"/>
  <c r="Y23" i="43"/>
  <c r="P21" i="43"/>
  <c r="P25" i="43" s="1"/>
  <c r="P24" i="43"/>
  <c r="Q24" i="43"/>
  <c r="Q21" i="43"/>
  <c r="Q25" i="43" s="1"/>
  <c r="H21" i="43"/>
  <c r="H25" i="43" s="1"/>
  <c r="H24" i="43"/>
  <c r="F21" i="43"/>
  <c r="F25" i="43" s="1"/>
  <c r="F24" i="43"/>
  <c r="V21" i="43"/>
  <c r="V25" i="43" s="1"/>
  <c r="V24" i="43"/>
  <c r="V68" i="43"/>
  <c r="V65" i="43"/>
  <c r="V69" i="43" s="1"/>
  <c r="J68" i="43"/>
  <c r="J65" i="43"/>
  <c r="J69" i="43" s="1"/>
  <c r="T68" i="43"/>
  <c r="T65" i="43"/>
  <c r="T69" i="43" s="1"/>
  <c r="O65" i="43"/>
  <c r="O69" i="43" s="1"/>
  <c r="O68" i="43"/>
  <c r="E65" i="43"/>
  <c r="E69" i="43" s="1"/>
  <c r="E68" i="43"/>
  <c r="U65" i="43"/>
  <c r="U69" i="43" s="1"/>
  <c r="U68" i="43"/>
  <c r="S24" i="43"/>
  <c r="S21" i="43"/>
  <c r="S25" i="43" s="1"/>
  <c r="F68" i="43"/>
  <c r="F65" i="43"/>
  <c r="F69" i="43" s="1"/>
  <c r="D68" i="43"/>
  <c r="D65" i="43"/>
  <c r="D69" i="43" s="1"/>
  <c r="W65" i="43"/>
  <c r="W69" i="43" s="1"/>
  <c r="W68" i="43"/>
  <c r="E24" i="43"/>
  <c r="E21" i="43"/>
  <c r="E25" i="43" s="1"/>
  <c r="W21" i="43"/>
  <c r="W25" i="43" s="1"/>
  <c r="W24" i="43"/>
  <c r="M24" i="43"/>
  <c r="M21" i="43"/>
  <c r="M25" i="43" s="1"/>
  <c r="J24" i="43"/>
  <c r="J21" i="43"/>
  <c r="J25" i="43" s="1"/>
  <c r="H68" i="43"/>
  <c r="H65" i="43"/>
  <c r="H69" i="43" s="1"/>
  <c r="R68" i="43"/>
  <c r="R65" i="43"/>
  <c r="R69" i="43" s="1"/>
  <c r="C65" i="43"/>
  <c r="C68" i="43"/>
  <c r="S65" i="43"/>
  <c r="S69" i="43" s="1"/>
  <c r="S68" i="43"/>
  <c r="I65" i="43"/>
  <c r="I69" i="43" s="1"/>
  <c r="I68" i="43"/>
  <c r="K21" i="43"/>
  <c r="K25" i="43" s="1"/>
  <c r="J68" i="42"/>
  <c r="J65" i="42"/>
  <c r="J69" i="42" s="1"/>
  <c r="E24" i="42"/>
  <c r="E21" i="42"/>
  <c r="E25" i="42" s="1"/>
  <c r="D21" i="42"/>
  <c r="D25" i="42" s="1"/>
  <c r="D24" i="42"/>
  <c r="R21" i="42"/>
  <c r="R25" i="42" s="1"/>
  <c r="R24" i="42"/>
  <c r="H65" i="42"/>
  <c r="H69" i="42" s="1"/>
  <c r="E65" i="42"/>
  <c r="E69" i="42" s="1"/>
  <c r="E68" i="42"/>
  <c r="U24" i="42"/>
  <c r="U21" i="42"/>
  <c r="U25" i="42" s="1"/>
  <c r="Y23" i="42"/>
  <c r="C25" i="42"/>
  <c r="T21" i="42"/>
  <c r="T25" i="42" s="1"/>
  <c r="T24" i="42"/>
  <c r="V24" i="42"/>
  <c r="V21" i="42"/>
  <c r="V25" i="42" s="1"/>
  <c r="U65" i="42"/>
  <c r="U69" i="42" s="1"/>
  <c r="U68" i="42"/>
  <c r="C65" i="42"/>
  <c r="C68" i="42"/>
  <c r="S68" i="42"/>
  <c r="S65" i="42"/>
  <c r="S69" i="42" s="1"/>
  <c r="P21" i="42"/>
  <c r="P25" i="42" s="1"/>
  <c r="P24" i="42"/>
  <c r="I65" i="42"/>
  <c r="I69" i="42" s="1"/>
  <c r="I68" i="42"/>
  <c r="O21" i="42"/>
  <c r="O25" i="42" s="1"/>
  <c r="O24" i="42"/>
  <c r="J21" i="42"/>
  <c r="J25" i="42" s="1"/>
  <c r="J24" i="42"/>
  <c r="T65" i="42"/>
  <c r="T69" i="42" s="1"/>
  <c r="X65" i="42"/>
  <c r="X69" i="42" s="1"/>
  <c r="K68" i="42"/>
  <c r="K65" i="42"/>
  <c r="K69" i="42" s="1"/>
  <c r="O65" i="42"/>
  <c r="O69" i="42" s="1"/>
  <c r="O68" i="42"/>
  <c r="N68" i="42"/>
  <c r="N65" i="42"/>
  <c r="N69" i="42" s="1"/>
  <c r="F24" i="42"/>
  <c r="F21" i="42"/>
  <c r="F25" i="42" s="1"/>
  <c r="P68" i="42"/>
  <c r="P65" i="42"/>
  <c r="P69" i="42" s="1"/>
  <c r="G68" i="42"/>
  <c r="G65" i="42"/>
  <c r="G69" i="42" s="1"/>
  <c r="W65" i="42"/>
  <c r="W69" i="42" s="1"/>
  <c r="W68" i="42"/>
  <c r="K24" i="42"/>
  <c r="K21" i="42"/>
  <c r="K25" i="42" s="1"/>
  <c r="D65" i="42"/>
  <c r="D69" i="42" s="1"/>
  <c r="D68" i="42"/>
  <c r="I24" i="42"/>
  <c r="I21" i="42"/>
  <c r="I25" i="42" s="1"/>
  <c r="N24" i="42"/>
  <c r="N21" i="42"/>
  <c r="N25" i="42" s="1"/>
  <c r="W21" i="42"/>
  <c r="W25" i="42" s="1"/>
  <c r="F64" i="41"/>
  <c r="F68" i="41" s="1"/>
  <c r="F67" i="41"/>
  <c r="N64" i="41"/>
  <c r="N68" i="41" s="1"/>
  <c r="N67" i="41"/>
  <c r="V64" i="41"/>
  <c r="V68" i="41" s="1"/>
  <c r="A24" i="41"/>
  <c r="W20" i="41"/>
  <c r="S20" i="41"/>
  <c r="O20" i="41"/>
  <c r="K20" i="41"/>
  <c r="G20" i="41"/>
  <c r="C20" i="41"/>
  <c r="V20" i="41"/>
  <c r="R20" i="41"/>
  <c r="N20" i="41"/>
  <c r="J20" i="41"/>
  <c r="F20" i="41"/>
  <c r="E20" i="41"/>
  <c r="M20" i="41"/>
  <c r="U20" i="41"/>
  <c r="I67" i="41"/>
  <c r="Q64" i="41"/>
  <c r="Q68" i="41" s="1"/>
  <c r="Q67" i="41"/>
  <c r="H20" i="41"/>
  <c r="P20" i="41"/>
  <c r="X20" i="41"/>
  <c r="J64" i="41"/>
  <c r="J68" i="41" s="1"/>
  <c r="R64" i="41"/>
  <c r="R68" i="41" s="1"/>
  <c r="R67" i="41"/>
  <c r="I20" i="41"/>
  <c r="Q20" i="41"/>
  <c r="D24" i="41"/>
  <c r="L24" i="41"/>
  <c r="T24" i="41"/>
  <c r="E64" i="41"/>
  <c r="E68" i="41" s="1"/>
  <c r="E67" i="41"/>
  <c r="M67" i="41"/>
  <c r="U67" i="41"/>
  <c r="C18" i="41"/>
  <c r="C23" i="41" s="1"/>
  <c r="G23" i="41"/>
  <c r="K18" i="41"/>
  <c r="K23" i="41" s="1"/>
  <c r="O18" i="41"/>
  <c r="O23" i="41" s="1"/>
  <c r="S18" i="41"/>
  <c r="S23" i="41" s="1"/>
  <c r="W18" i="41"/>
  <c r="W23" i="41" s="1"/>
  <c r="D61" i="41"/>
  <c r="D66" i="41" s="1"/>
  <c r="H61" i="41"/>
  <c r="H66" i="41" s="1"/>
  <c r="L61" i="41"/>
  <c r="L66" i="41" s="1"/>
  <c r="P61" i="41"/>
  <c r="P66" i="41" s="1"/>
  <c r="T61" i="41"/>
  <c r="T66" i="41" s="1"/>
  <c r="X61" i="41"/>
  <c r="X66" i="41" s="1"/>
  <c r="C63" i="41"/>
  <c r="G63" i="41"/>
  <c r="K63" i="41"/>
  <c r="O63" i="41"/>
  <c r="S63" i="41"/>
  <c r="W63" i="41"/>
  <c r="A67" i="41"/>
  <c r="D18" i="41"/>
  <c r="D23" i="41" s="1"/>
  <c r="H18" i="41"/>
  <c r="H23" i="41" s="1"/>
  <c r="L18" i="41"/>
  <c r="L23" i="41" s="1"/>
  <c r="P18" i="41"/>
  <c r="P23" i="41" s="1"/>
  <c r="T18" i="41"/>
  <c r="T23" i="41" s="1"/>
  <c r="X18" i="41"/>
  <c r="X23" i="41" s="1"/>
  <c r="D63" i="41"/>
  <c r="H63" i="41"/>
  <c r="L63" i="41"/>
  <c r="P63" i="41"/>
  <c r="T63" i="41"/>
  <c r="I24" i="38"/>
  <c r="M65" i="38"/>
  <c r="U65" i="38"/>
  <c r="N65" i="38"/>
  <c r="V65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Q65" i="38"/>
  <c r="Q21" i="38"/>
  <c r="Q25" i="38" s="1"/>
  <c r="Q24" i="38"/>
  <c r="J62" i="38"/>
  <c r="J66" i="38" s="1"/>
  <c r="J65" i="38"/>
  <c r="C18" i="38"/>
  <c r="C23" i="38" s="1"/>
  <c r="G18" i="38"/>
  <c r="G23" i="38" s="1"/>
  <c r="K18" i="38"/>
  <c r="K23" i="38" s="1"/>
  <c r="O18" i="38"/>
  <c r="O23" i="38" s="1"/>
  <c r="S18" i="38"/>
  <c r="S23" i="38" s="1"/>
  <c r="W18" i="38"/>
  <c r="W23" i="38" s="1"/>
  <c r="D59" i="38"/>
  <c r="D64" i="38" s="1"/>
  <c r="H59" i="38"/>
  <c r="H64" i="38" s="1"/>
  <c r="L59" i="38"/>
  <c r="L64" i="38" s="1"/>
  <c r="P59" i="38"/>
  <c r="P64" i="38" s="1"/>
  <c r="T59" i="38"/>
  <c r="T64" i="38" s="1"/>
  <c r="X59" i="38"/>
  <c r="X64" i="38" s="1"/>
  <c r="C61" i="38"/>
  <c r="G61" i="38"/>
  <c r="K61" i="38"/>
  <c r="O61" i="38"/>
  <c r="S61" i="38"/>
  <c r="W61" i="38"/>
  <c r="A65" i="38"/>
  <c r="D18" i="38"/>
  <c r="D23" i="38" s="1"/>
  <c r="H18" i="38"/>
  <c r="H23" i="38" s="1"/>
  <c r="L18" i="38"/>
  <c r="L23" i="38" s="1"/>
  <c r="P18" i="38"/>
  <c r="P23" i="38" s="1"/>
  <c r="T18" i="38"/>
  <c r="T23" i="38" s="1"/>
  <c r="X18" i="38"/>
  <c r="X23" i="38" s="1"/>
  <c r="D61" i="38"/>
  <c r="H61" i="38"/>
  <c r="L61" i="38"/>
  <c r="P61" i="38"/>
  <c r="T61" i="38"/>
  <c r="R62" i="38" l="1"/>
  <c r="R66" i="38" s="1"/>
  <c r="I62" i="38"/>
  <c r="I66" i="38" s="1"/>
  <c r="F65" i="38"/>
  <c r="E62" i="38"/>
  <c r="E66" i="38" s="1"/>
  <c r="Q62" i="38"/>
  <c r="Q66" i="38" s="1"/>
  <c r="U62" i="38"/>
  <c r="U66" i="38" s="1"/>
  <c r="I21" i="38"/>
  <c r="I25" i="38" s="1"/>
  <c r="V62" i="38"/>
  <c r="V66" i="38" s="1"/>
  <c r="N62" i="38"/>
  <c r="N66" i="38" s="1"/>
  <c r="M62" i="38"/>
  <c r="M66" i="38" s="1"/>
  <c r="Y68" i="47"/>
  <c r="Y64" i="38"/>
  <c r="T21" i="38"/>
  <c r="T25" i="38" s="1"/>
  <c r="Y66" i="41"/>
  <c r="X64" i="41"/>
  <c r="X68" i="41" s="1"/>
  <c r="Y68" i="48"/>
  <c r="Y69" i="49"/>
  <c r="Y68" i="49"/>
  <c r="Y68" i="45"/>
  <c r="L21" i="38"/>
  <c r="L25" i="38" s="1"/>
  <c r="Y24" i="49"/>
  <c r="C25" i="49"/>
  <c r="Y25" i="49" s="1"/>
  <c r="Y69" i="48"/>
  <c r="Y24" i="48"/>
  <c r="C25" i="48"/>
  <c r="Y25" i="48" s="1"/>
  <c r="Y69" i="47"/>
  <c r="Y24" i="47"/>
  <c r="C25" i="47"/>
  <c r="Y25" i="47" s="1"/>
  <c r="Y25" i="46"/>
  <c r="Y67" i="46"/>
  <c r="C68" i="46"/>
  <c r="Y68" i="46" s="1"/>
  <c r="Y24" i="46"/>
  <c r="Y24" i="45"/>
  <c r="C25" i="45"/>
  <c r="Y25" i="45" s="1"/>
  <c r="Y69" i="45"/>
  <c r="Y68" i="44"/>
  <c r="C69" i="44"/>
  <c r="Y69" i="44" s="1"/>
  <c r="Y24" i="44"/>
  <c r="Y25" i="44"/>
  <c r="Y24" i="43"/>
  <c r="Y68" i="43"/>
  <c r="C69" i="43"/>
  <c r="Y69" i="43" s="1"/>
  <c r="C25" i="43"/>
  <c r="Y25" i="43" s="1"/>
  <c r="Y24" i="42"/>
  <c r="Y68" i="42"/>
  <c r="C69" i="42"/>
  <c r="Y69" i="42" s="1"/>
  <c r="Y25" i="42"/>
  <c r="K67" i="41"/>
  <c r="K64" i="41"/>
  <c r="K68" i="41" s="1"/>
  <c r="Q21" i="41"/>
  <c r="Q25" i="41" s="1"/>
  <c r="Q24" i="41"/>
  <c r="X21" i="41"/>
  <c r="X25" i="41" s="1"/>
  <c r="X24" i="41"/>
  <c r="V24" i="41"/>
  <c r="V21" i="41"/>
  <c r="V25" i="41" s="1"/>
  <c r="O24" i="41"/>
  <c r="O21" i="41"/>
  <c r="O25" i="41" s="1"/>
  <c r="G67" i="41"/>
  <c r="G64" i="41"/>
  <c r="G68" i="41" s="1"/>
  <c r="I21" i="41"/>
  <c r="I25" i="41" s="1"/>
  <c r="I24" i="41"/>
  <c r="P21" i="41"/>
  <c r="P25" i="41" s="1"/>
  <c r="P24" i="41"/>
  <c r="U21" i="41"/>
  <c r="U25" i="41" s="1"/>
  <c r="U24" i="41"/>
  <c r="J24" i="41"/>
  <c r="J21" i="41"/>
  <c r="J25" i="41" s="1"/>
  <c r="C21" i="41"/>
  <c r="C24" i="41"/>
  <c r="C25" i="41" s="1"/>
  <c r="S21" i="41"/>
  <c r="S25" i="41" s="1"/>
  <c r="S24" i="41"/>
  <c r="P67" i="41"/>
  <c r="P64" i="41"/>
  <c r="P68" i="41" s="1"/>
  <c r="S67" i="41"/>
  <c r="S64" i="41"/>
  <c r="S68" i="41" s="1"/>
  <c r="C67" i="41"/>
  <c r="C64" i="41"/>
  <c r="Y23" i="41"/>
  <c r="T21" i="41"/>
  <c r="T25" i="41" s="1"/>
  <c r="H21" i="41"/>
  <c r="H25" i="41" s="1"/>
  <c r="H24" i="41"/>
  <c r="M21" i="41"/>
  <c r="M25" i="41" s="1"/>
  <c r="M24" i="41"/>
  <c r="N24" i="41"/>
  <c r="N21" i="41"/>
  <c r="N25" i="41" s="1"/>
  <c r="G21" i="41"/>
  <c r="G25" i="41" s="1"/>
  <c r="G24" i="41"/>
  <c r="W21" i="41"/>
  <c r="W25" i="41" s="1"/>
  <c r="W24" i="41"/>
  <c r="H67" i="41"/>
  <c r="H64" i="41"/>
  <c r="H68" i="41" s="1"/>
  <c r="F24" i="41"/>
  <c r="F21" i="41"/>
  <c r="F25" i="41" s="1"/>
  <c r="T64" i="41"/>
  <c r="T68" i="41" s="1"/>
  <c r="T67" i="41"/>
  <c r="D64" i="41"/>
  <c r="D68" i="41" s="1"/>
  <c r="D67" i="41"/>
  <c r="W67" i="41"/>
  <c r="W64" i="41"/>
  <c r="W68" i="41" s="1"/>
  <c r="L67" i="41"/>
  <c r="L64" i="41"/>
  <c r="L68" i="41" s="1"/>
  <c r="O67" i="41"/>
  <c r="O64" i="41"/>
  <c r="O68" i="41" s="1"/>
  <c r="D21" i="41"/>
  <c r="D25" i="41" s="1"/>
  <c r="E21" i="41"/>
  <c r="E25" i="41" s="1"/>
  <c r="E24" i="41"/>
  <c r="R24" i="41"/>
  <c r="R21" i="41"/>
  <c r="R25" i="41" s="1"/>
  <c r="K21" i="41"/>
  <c r="K25" i="41" s="1"/>
  <c r="K24" i="41"/>
  <c r="L21" i="41"/>
  <c r="L25" i="41" s="1"/>
  <c r="P62" i="38"/>
  <c r="P66" i="38" s="1"/>
  <c r="P65" i="38"/>
  <c r="C65" i="38"/>
  <c r="C62" i="38"/>
  <c r="E21" i="38"/>
  <c r="E25" i="38" s="1"/>
  <c r="E24" i="38"/>
  <c r="K24" i="38"/>
  <c r="K21" i="38"/>
  <c r="K25" i="38" s="1"/>
  <c r="L65" i="38"/>
  <c r="L62" i="38"/>
  <c r="L66" i="38" s="1"/>
  <c r="O65" i="38"/>
  <c r="O62" i="38"/>
  <c r="O66" i="38" s="1"/>
  <c r="X21" i="38"/>
  <c r="X25" i="38" s="1"/>
  <c r="F24" i="38"/>
  <c r="F21" i="38"/>
  <c r="F25" i="38" s="1"/>
  <c r="V24" i="38"/>
  <c r="V21" i="38"/>
  <c r="V25" i="38" s="1"/>
  <c r="O21" i="38"/>
  <c r="O25" i="38" s="1"/>
  <c r="O24" i="38"/>
  <c r="X62" i="38"/>
  <c r="X66" i="38" s="1"/>
  <c r="H65" i="38"/>
  <c r="H62" i="38"/>
  <c r="H66" i="38" s="1"/>
  <c r="K65" i="38"/>
  <c r="K62" i="38"/>
  <c r="K66" i="38" s="1"/>
  <c r="P21" i="38"/>
  <c r="P25" i="38" s="1"/>
  <c r="U21" i="38"/>
  <c r="U25" i="38" s="1"/>
  <c r="U24" i="38"/>
  <c r="J24" i="38"/>
  <c r="J21" i="38"/>
  <c r="J25" i="38" s="1"/>
  <c r="C24" i="38"/>
  <c r="C25" i="38" s="1"/>
  <c r="C21" i="38"/>
  <c r="S24" i="38"/>
  <c r="S21" i="38"/>
  <c r="S25" i="38" s="1"/>
  <c r="D21" i="38"/>
  <c r="D25" i="38" s="1"/>
  <c r="S65" i="38"/>
  <c r="S62" i="38"/>
  <c r="S66" i="38" s="1"/>
  <c r="Y23" i="38"/>
  <c r="R24" i="38"/>
  <c r="R21" i="38"/>
  <c r="R25" i="38" s="1"/>
  <c r="T62" i="38"/>
  <c r="T66" i="38" s="1"/>
  <c r="T65" i="38"/>
  <c r="D62" i="38"/>
  <c r="D66" i="38" s="1"/>
  <c r="D65" i="38"/>
  <c r="W65" i="38"/>
  <c r="W62" i="38"/>
  <c r="W66" i="38" s="1"/>
  <c r="G65" i="38"/>
  <c r="G62" i="38"/>
  <c r="G66" i="38" s="1"/>
  <c r="H21" i="38"/>
  <c r="H25" i="38" s="1"/>
  <c r="M21" i="38"/>
  <c r="M25" i="38" s="1"/>
  <c r="M24" i="38"/>
  <c r="N24" i="38"/>
  <c r="N21" i="38"/>
  <c r="N25" i="38" s="1"/>
  <c r="G21" i="38"/>
  <c r="G25" i="38" s="1"/>
  <c r="G24" i="38"/>
  <c r="W21" i="38"/>
  <c r="W25" i="38" s="1"/>
  <c r="W24" i="38"/>
  <c r="Y25" i="41" l="1"/>
  <c r="Y67" i="41"/>
  <c r="C68" i="41"/>
  <c r="Y68" i="41" s="1"/>
  <c r="Y24" i="41"/>
  <c r="Y25" i="38"/>
  <c r="Y65" i="38"/>
  <c r="C66" i="38"/>
  <c r="Y66" i="38" s="1"/>
  <c r="Y24" i="38"/>
</calcChain>
</file>

<file path=xl/sharedStrings.xml><?xml version="1.0" encoding="utf-8"?>
<sst xmlns="http://schemas.openxmlformats.org/spreadsheetml/2006/main" count="869" uniqueCount="158">
  <si>
    <t>§ØËÇÃ³ñ ê»µ³ëï³óÇ¦ÏñÃ³Ñ³Ù³ÉÇñ</t>
  </si>
  <si>
    <t>´-4 ¹åñáó</t>
  </si>
  <si>
    <t>նախակրթարան</t>
  </si>
  <si>
    <t>ºñ»Ë³Ý»ñÇ ÃÇíÁ _________</t>
  </si>
  <si>
    <t>êÝÝ¹³ÙÃ»ñùÇ ³Ýí³ÝáõÙÁ ¨ ù³Ý³ÏÁ 1 »ñ»Ë³ÛÇ Ñ³Ù³ñ</t>
  </si>
  <si>
    <t>Ü³Ë³×³ß</t>
  </si>
  <si>
    <t>Ö³ß</t>
  </si>
  <si>
    <t>Ð»ï×³ßÇÏ</t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</si>
  <si>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</si>
  <si>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</si>
  <si>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</si>
  <si>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</si>
  <si>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</si>
  <si>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</si>
  <si>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</si>
  <si>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</si>
  <si>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</si>
  <si>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</si>
  <si>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</si>
  <si>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</si>
  <si>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</si>
  <si>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</si>
  <si>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</si>
  <si>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</si>
  <si>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միրգ</t>
  </si>
  <si>
    <t xml:space="preserve">  բրնձով շիլա</t>
  </si>
  <si>
    <t>թեյ,  պանիր</t>
  </si>
  <si>
    <t xml:space="preserve">   հաց</t>
  </si>
  <si>
    <t xml:space="preserve">  աղցան</t>
  </si>
  <si>
    <t xml:space="preserve">  մածուն</t>
  </si>
  <si>
    <t xml:space="preserve">  վերմիշելով  փլավ</t>
  </si>
  <si>
    <t>պանիր  հաց</t>
  </si>
  <si>
    <t>ձեթ</t>
  </si>
  <si>
    <t>կարագ</t>
  </si>
  <si>
    <t>պանիր</t>
  </si>
  <si>
    <t>շաքարավազ</t>
  </si>
  <si>
    <t>կ.բրինձ</t>
  </si>
  <si>
    <t>գազար</t>
  </si>
  <si>
    <t>բազուկ</t>
  </si>
  <si>
    <t>թթվասեր</t>
  </si>
  <si>
    <t>մածուն</t>
  </si>
  <si>
    <t>վերմիշել</t>
  </si>
  <si>
    <t>ձու1/10</t>
  </si>
  <si>
    <t>բիսկվիթ  1/10</t>
  </si>
  <si>
    <t>ալյուր</t>
  </si>
  <si>
    <t>խնձոր</t>
  </si>
  <si>
    <t>մանդարին</t>
  </si>
  <si>
    <t>աղ</t>
  </si>
  <si>
    <t>կանաչի</t>
  </si>
  <si>
    <t>հաց</t>
  </si>
  <si>
    <t xml:space="preserve">   միրգ</t>
  </si>
  <si>
    <t xml:space="preserve">  տապակած կարտոֆիլ</t>
  </si>
  <si>
    <t xml:space="preserve">  պանիր</t>
  </si>
  <si>
    <t>աղցան</t>
  </si>
  <si>
    <t xml:space="preserve">  մսով  հնդկաձավարով փլավ</t>
  </si>
  <si>
    <t xml:space="preserve">  հաց</t>
  </si>
  <si>
    <t>կարտոֆիլ</t>
  </si>
  <si>
    <t>միս</t>
  </si>
  <si>
    <t>հնդկաձավար</t>
  </si>
  <si>
    <t>կաղամբ</t>
  </si>
  <si>
    <t>եգիպտացորեն</t>
  </si>
  <si>
    <t xml:space="preserve">     միրգ</t>
  </si>
  <si>
    <t xml:space="preserve">  ջեմ,  կարագ</t>
  </si>
  <si>
    <t xml:space="preserve">     սպաս</t>
  </si>
  <si>
    <t>ջեմ</t>
  </si>
  <si>
    <t>ձու</t>
  </si>
  <si>
    <t>ձավար</t>
  </si>
  <si>
    <t xml:space="preserve">  միրգ</t>
  </si>
  <si>
    <t>թեյ,  ձու,   կարագ</t>
  </si>
  <si>
    <t xml:space="preserve">     պանիր</t>
  </si>
  <si>
    <t xml:space="preserve">    թթվասեր</t>
  </si>
  <si>
    <t xml:space="preserve">   մսով  բորշչ</t>
  </si>
  <si>
    <t xml:space="preserve">   պանիր</t>
  </si>
  <si>
    <t>սոխ</t>
  </si>
  <si>
    <t>թթու վարունգ</t>
  </si>
  <si>
    <t xml:space="preserve"> թեյ, կարագ   ջեմ</t>
  </si>
  <si>
    <t xml:space="preserve">    պանիր</t>
  </si>
  <si>
    <t xml:space="preserve">   աղցան</t>
  </si>
  <si>
    <t>կարտոֆիլի  պյուրե</t>
  </si>
  <si>
    <t xml:space="preserve">    սպաս</t>
  </si>
  <si>
    <t>նարինջ</t>
  </si>
  <si>
    <t xml:space="preserve">  տ. Կարտոֆիլ</t>
  </si>
  <si>
    <t xml:space="preserve">  ոսպով  բրնձով  փլավ</t>
  </si>
  <si>
    <t xml:space="preserve">կարտոֆիլ  </t>
  </si>
  <si>
    <t>հաց  պանիր</t>
  </si>
  <si>
    <t>լոբի</t>
  </si>
  <si>
    <t>ոսպ</t>
  </si>
  <si>
    <t>բրինձ</t>
  </si>
  <si>
    <t xml:space="preserve">  մսով  խճողակ</t>
  </si>
  <si>
    <t xml:space="preserve">  կարտոֆիլի  պյուրե</t>
  </si>
  <si>
    <t xml:space="preserve">   բիսկվիթ1/8</t>
  </si>
  <si>
    <t>ձու1/8</t>
  </si>
  <si>
    <t xml:space="preserve">   մաննի</t>
  </si>
  <si>
    <t xml:space="preserve">  թեյ,  պանիր</t>
  </si>
  <si>
    <t xml:space="preserve">  գազար</t>
  </si>
  <si>
    <t xml:space="preserve">  շոկոլադ</t>
  </si>
  <si>
    <t xml:space="preserve">  հավով  բրնձով  ապուր</t>
  </si>
  <si>
    <t xml:space="preserve">  կաթնաշորով  գաթա</t>
  </si>
  <si>
    <t xml:space="preserve">  պանիր   հաց</t>
  </si>
  <si>
    <t>կաթ</t>
  </si>
  <si>
    <t>մաննի</t>
  </si>
  <si>
    <t>շոկոլադ</t>
  </si>
  <si>
    <t>հավ</t>
  </si>
  <si>
    <t>կաթնաշոր</t>
  </si>
  <si>
    <t xml:space="preserve">  կաթնաշոր,  թթվասեր</t>
  </si>
  <si>
    <t xml:space="preserve"> մածուն</t>
  </si>
  <si>
    <t xml:space="preserve">  լապշայով  փլավ</t>
  </si>
  <si>
    <t xml:space="preserve">   ոսպով  ապուր</t>
  </si>
  <si>
    <t>լապշա</t>
  </si>
  <si>
    <t xml:space="preserve">    միրգ</t>
  </si>
  <si>
    <t xml:space="preserve">   ձու1/2   կարագ</t>
  </si>
  <si>
    <t xml:space="preserve">   մածուն</t>
  </si>
  <si>
    <t>վերմիշելով  փլավ</t>
  </si>
  <si>
    <t>ձու1/2</t>
  </si>
  <si>
    <t xml:space="preserve">            միրգ</t>
  </si>
  <si>
    <t xml:space="preserve">   տ. Կարտոֆիլ</t>
  </si>
  <si>
    <t xml:space="preserve">    հաց</t>
  </si>
  <si>
    <t xml:space="preserve">    աղցան</t>
  </si>
  <si>
    <t xml:space="preserve">   հավով  հաճարով  փլավ</t>
  </si>
  <si>
    <t>կ.ոլոր</t>
  </si>
  <si>
    <t>հաճար</t>
  </si>
  <si>
    <t xml:space="preserve">   թեյ.  Ձու,  կարագ</t>
  </si>
  <si>
    <t>գազար  կաղամբ</t>
  </si>
  <si>
    <t xml:space="preserve">   հավով  կարտոֆիլով  սոուզ</t>
  </si>
  <si>
    <t xml:space="preserve">  թթվասեր</t>
  </si>
  <si>
    <t xml:space="preserve">  հնդկաձավարով  փլավ</t>
  </si>
  <si>
    <t xml:space="preserve">  թեյ  պանիր</t>
  </si>
  <si>
    <t xml:space="preserve">  մսով  վերմիշելով  փլավ</t>
  </si>
  <si>
    <t>տապակած կարտոֆիլ</t>
  </si>
  <si>
    <t xml:space="preserve">    բիսկվիթ1/10</t>
  </si>
  <si>
    <t xml:space="preserve">   հաց  պանիր</t>
  </si>
  <si>
    <t>ոսպով  բրնձով  փլավ</t>
  </si>
  <si>
    <t xml:space="preserve">   թխ.   Զեբր  1/8</t>
  </si>
  <si>
    <t xml:space="preserve"> հաց.   Պանիր</t>
  </si>
  <si>
    <t xml:space="preserve">  բրնձով  շիլա</t>
  </si>
  <si>
    <t xml:space="preserve">  թեյ,   պանիր</t>
  </si>
  <si>
    <t>գազար   կաղամբ</t>
  </si>
  <si>
    <t xml:space="preserve">  մսով  վերմիշելով  ապւր</t>
  </si>
  <si>
    <t>կարտեֆիլ</t>
  </si>
  <si>
    <t>բանան</t>
  </si>
  <si>
    <t xml:space="preserve">      միրգ</t>
  </si>
  <si>
    <t>կակաո. Ջեմ. Կարագ</t>
  </si>
  <si>
    <t xml:space="preserve">   կարտոֆիլի  պյուրե</t>
  </si>
  <si>
    <t xml:space="preserve">   սպաս</t>
  </si>
  <si>
    <t xml:space="preserve">    շոկոլադ</t>
  </si>
  <si>
    <t>հավի կրծքամիս</t>
  </si>
  <si>
    <t>կիտրոն</t>
  </si>
  <si>
    <t xml:space="preserve">  հավի կրծքամիս</t>
  </si>
  <si>
    <t>կաթնաշոր թթվասեր</t>
  </si>
  <si>
    <t xml:space="preserve"> շոգեխաշած բազուկ</t>
  </si>
  <si>
    <t>հավով բրնձով ապուր</t>
  </si>
  <si>
    <t xml:space="preserve"> կոմպոտ</t>
  </si>
  <si>
    <t xml:space="preserve">  բիսկվիթ1/10</t>
  </si>
  <si>
    <t>ջեմ,  հաց</t>
  </si>
  <si>
    <t xml:space="preserve">   թխ.  Զեբր1/10</t>
  </si>
  <si>
    <t>ջեմ  կարագ</t>
  </si>
  <si>
    <t>մակարոնով փլավ</t>
  </si>
  <si>
    <t>մակարոն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</si>
</sst>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opLeftCell="A40" workbookViewId="0">
      <selection activeCell="N58" sqref="N58"/>
    </sheetView>
  </sheetViews>
  <sheetFormatPr defaultRowHeight="10.5" x14ac:dyDescent="0.15"/>
  <cols>
    <col min="1" max="1" width="3.140625" style="9" customWidth="1"/>
    <col min="2" max="2" width="15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26</v>
      </c>
      <c r="D2" s="12">
        <v>26</v>
      </c>
      <c r="E2" s="13"/>
      <c r="F2" s="13"/>
      <c r="G2" s="13"/>
      <c r="H2" s="13"/>
      <c r="I2" s="13"/>
      <c r="J2" s="13"/>
      <c r="P2" s="72">
        <v>42744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67.5" thickBot="1" x14ac:dyDescent="0.2">
      <c r="A4" s="75"/>
      <c r="B4" s="76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145</v>
      </c>
      <c r="K4" s="18" t="s">
        <v>39</v>
      </c>
      <c r="L4" s="18" t="s">
        <v>40</v>
      </c>
      <c r="M4" s="18" t="s">
        <v>41</v>
      </c>
      <c r="N4" s="19" t="s">
        <v>42</v>
      </c>
      <c r="O4" s="18" t="s">
        <v>44</v>
      </c>
      <c r="P4" s="18" t="s">
        <v>64</v>
      </c>
      <c r="Q4" s="18" t="s">
        <v>46</v>
      </c>
      <c r="R4" s="18" t="s">
        <v>47</v>
      </c>
      <c r="S4" s="18" t="s">
        <v>48</v>
      </c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24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25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26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28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>
        <v>15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>
        <v>60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ht="21" x14ac:dyDescent="0.15">
      <c r="A11" s="81"/>
      <c r="B11" s="30" t="s">
        <v>30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/>
      <c r="R11" s="25">
        <v>5</v>
      </c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43</v>
      </c>
      <c r="C13" s="22"/>
      <c r="D13" s="22">
        <v>5</v>
      </c>
      <c r="E13" s="22"/>
      <c r="F13" s="22"/>
      <c r="G13" s="22">
        <v>18</v>
      </c>
      <c r="H13" s="22"/>
      <c r="I13" s="22"/>
      <c r="J13" s="22"/>
      <c r="K13" s="22"/>
      <c r="L13" s="22">
        <v>25</v>
      </c>
      <c r="M13" s="22"/>
      <c r="N13" s="22">
        <v>0.1</v>
      </c>
      <c r="O13" s="22">
        <v>28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155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>
        <v>25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26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30</v>
      </c>
      <c r="J17" s="31">
        <f t="shared" si="0"/>
        <v>30</v>
      </c>
      <c r="K17" s="31">
        <f t="shared" si="0"/>
        <v>15</v>
      </c>
      <c r="L17" s="31">
        <f t="shared" si="0"/>
        <v>60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80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2.08</v>
      </c>
      <c r="D18" s="33">
        <f>+(A17*D17)/1000</f>
        <v>0.39</v>
      </c>
      <c r="E18" s="33">
        <f>+(A17*E17)/1000</f>
        <v>0.182</v>
      </c>
      <c r="F18" s="33">
        <f>+(A17*F17)/1000</f>
        <v>0.182</v>
      </c>
      <c r="G18" s="33">
        <f>+(A17*G17)/1000</f>
        <v>0.52</v>
      </c>
      <c r="H18" s="33">
        <f>+(A17*H17)/1000</f>
        <v>0.91</v>
      </c>
      <c r="I18" s="33">
        <f>+(A17*I17)/1000</f>
        <v>0.78</v>
      </c>
      <c r="J18" s="33">
        <f>+(A17*J17)/1000</f>
        <v>0.78</v>
      </c>
      <c r="K18" s="33">
        <f>+(A17*K17)/1000</f>
        <v>0.39</v>
      </c>
      <c r="L18" s="33">
        <f>+(A17*L17)/1000</f>
        <v>1.56</v>
      </c>
      <c r="M18" s="33">
        <f>+(A17*M17)/1000</f>
        <v>1.3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2.08</v>
      </c>
      <c r="R18" s="33">
        <f>+(A17*R17)/1000</f>
        <v>0.13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26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0</v>
      </c>
      <c r="N19" s="34">
        <f>SUM(N13:N16)</f>
        <v>0.1</v>
      </c>
      <c r="O19" s="34">
        <f t="shared" si="1"/>
        <v>28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1.04</v>
      </c>
      <c r="D20" s="36">
        <f>+(A19*D19)/1000</f>
        <v>0.13</v>
      </c>
      <c r="E20" s="36">
        <f>+(A19*E19)/1000</f>
        <v>0</v>
      </c>
      <c r="F20" s="36">
        <f>+(A19*F19)/1000</f>
        <v>0.182</v>
      </c>
      <c r="G20" s="36">
        <f>+(A19*G19)/1000</f>
        <v>0.46800000000000003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0.65</v>
      </c>
      <c r="M20" s="36">
        <f>+(A19*M19)/1000</f>
        <v>0</v>
      </c>
      <c r="N20" s="36">
        <f>+(A19*N19)/1000</f>
        <v>2.5999999999999999E-3</v>
      </c>
      <c r="O20" s="36">
        <f>+(A19*O19)/1000</f>
        <v>0.72799999999999998</v>
      </c>
      <c r="P20" s="36">
        <f>+(A19*P19)/1000</f>
        <v>0.65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3.12</v>
      </c>
      <c r="D21" s="38">
        <f t="shared" ref="D21:X21" si="2">+D20+D18</f>
        <v>0.52</v>
      </c>
      <c r="E21" s="38">
        <f t="shared" si="2"/>
        <v>0.182</v>
      </c>
      <c r="F21" s="38">
        <f t="shared" si="2"/>
        <v>0.36399999999999999</v>
      </c>
      <c r="G21" s="38">
        <f t="shared" si="2"/>
        <v>0.98799999999999999</v>
      </c>
      <c r="H21" s="38">
        <f t="shared" si="2"/>
        <v>0.91</v>
      </c>
      <c r="I21" s="38">
        <f t="shared" si="2"/>
        <v>0.78</v>
      </c>
      <c r="J21" s="38">
        <f t="shared" si="2"/>
        <v>0.78</v>
      </c>
      <c r="K21" s="38">
        <f t="shared" si="2"/>
        <v>0.39</v>
      </c>
      <c r="L21" s="38">
        <f t="shared" si="2"/>
        <v>2.21</v>
      </c>
      <c r="M21" s="38">
        <f t="shared" si="2"/>
        <v>1.3</v>
      </c>
      <c r="N21" s="38">
        <f t="shared" si="2"/>
        <v>2.5999999999999999E-3</v>
      </c>
      <c r="O21" s="38">
        <f t="shared" si="2"/>
        <v>0.72799999999999998</v>
      </c>
      <c r="P21" s="38">
        <f t="shared" si="2"/>
        <v>0.65</v>
      </c>
      <c r="Q21" s="38">
        <f t="shared" si="2"/>
        <v>2.08</v>
      </c>
      <c r="R21" s="38">
        <f t="shared" si="2"/>
        <v>0.13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26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26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0"/>
      <c r="B29" s="60"/>
      <c r="C29" s="50"/>
      <c r="H29" s="60"/>
      <c r="I29" s="60"/>
      <c r="J29" s="60"/>
      <c r="K29" s="60"/>
      <c r="P29" s="60"/>
      <c r="Q29" s="60"/>
      <c r="R29" s="60"/>
      <c r="S29" s="60"/>
    </row>
    <row r="30" spans="1:25" x14ac:dyDescent="0.15">
      <c r="A30" s="60"/>
      <c r="B30" s="60"/>
      <c r="C30" s="50"/>
      <c r="H30" s="60"/>
      <c r="I30" s="60"/>
      <c r="J30" s="60"/>
      <c r="K30" s="60"/>
      <c r="P30" s="60"/>
      <c r="Q30" s="60"/>
      <c r="R30" s="60"/>
      <c r="S30" s="60"/>
    </row>
    <row r="31" spans="1:25" x14ac:dyDescent="0.15">
      <c r="A31" s="60"/>
      <c r="B31" s="60"/>
      <c r="C31" s="50"/>
      <c r="H31" s="60"/>
      <c r="I31" s="60"/>
      <c r="J31" s="60"/>
      <c r="K31" s="60"/>
      <c r="P31" s="60"/>
      <c r="Q31" s="60"/>
      <c r="R31" s="60"/>
      <c r="S31" s="60"/>
    </row>
    <row r="32" spans="1:25" x14ac:dyDescent="0.15">
      <c r="A32" s="60"/>
      <c r="B32" s="60"/>
      <c r="C32" s="50"/>
      <c r="H32" s="60"/>
      <c r="I32" s="60"/>
      <c r="J32" s="60"/>
      <c r="K32" s="60"/>
      <c r="P32" s="60"/>
      <c r="Q32" s="60"/>
      <c r="R32" s="60"/>
      <c r="S32" s="60"/>
    </row>
    <row r="33" spans="1:25" x14ac:dyDescent="0.15">
      <c r="A33" s="60"/>
      <c r="B33" s="60"/>
      <c r="C33" s="50"/>
      <c r="H33" s="60"/>
      <c r="I33" s="60"/>
      <c r="J33" s="60"/>
      <c r="K33" s="60"/>
      <c r="P33" s="60"/>
      <c r="Q33" s="60"/>
      <c r="R33" s="60"/>
      <c r="S33" s="60"/>
    </row>
    <row r="34" spans="1:25" x14ac:dyDescent="0.15">
      <c r="A34" s="60"/>
      <c r="B34" s="60"/>
      <c r="C34" s="50"/>
      <c r="H34" s="60"/>
      <c r="I34" s="60"/>
      <c r="J34" s="60"/>
      <c r="K34" s="60"/>
      <c r="P34" s="60"/>
      <c r="Q34" s="60"/>
      <c r="R34" s="60"/>
      <c r="S34" s="60"/>
    </row>
    <row r="35" spans="1:25" x14ac:dyDescent="0.15">
      <c r="A35" s="60"/>
      <c r="B35" s="60"/>
      <c r="C35" s="50"/>
      <c r="H35" s="60"/>
      <c r="I35" s="60"/>
      <c r="J35" s="60"/>
      <c r="K35" s="60"/>
      <c r="P35" s="60"/>
      <c r="Q35" s="60"/>
      <c r="R35" s="60"/>
      <c r="S35" s="60"/>
    </row>
    <row r="36" spans="1:25" x14ac:dyDescent="0.15">
      <c r="A36" s="60"/>
      <c r="B36" s="60"/>
      <c r="C36" s="50"/>
      <c r="H36" s="60"/>
      <c r="I36" s="60"/>
      <c r="J36" s="60"/>
      <c r="K36" s="60"/>
      <c r="P36" s="60"/>
      <c r="Q36" s="60"/>
      <c r="R36" s="60"/>
      <c r="S36" s="60"/>
    </row>
    <row r="37" spans="1:25" x14ac:dyDescent="0.15">
      <c r="A37" s="60"/>
      <c r="B37" s="60"/>
      <c r="C37" s="50"/>
      <c r="H37" s="60"/>
      <c r="I37" s="60"/>
      <c r="J37" s="60"/>
      <c r="K37" s="60"/>
      <c r="P37" s="60"/>
      <c r="Q37" s="60"/>
      <c r="R37" s="60"/>
      <c r="S37" s="60"/>
    </row>
    <row r="38" spans="1:25" x14ac:dyDescent="0.15">
      <c r="A38" s="60"/>
      <c r="B38" s="60"/>
      <c r="C38" s="50"/>
      <c r="H38" s="60"/>
      <c r="I38" s="60"/>
      <c r="J38" s="60"/>
      <c r="K38" s="60"/>
      <c r="P38" s="60"/>
      <c r="Q38" s="60"/>
      <c r="R38" s="60"/>
      <c r="S38" s="60"/>
    </row>
    <row r="39" spans="1:25" x14ac:dyDescent="0.15">
      <c r="A39" s="60"/>
      <c r="B39" s="60"/>
      <c r="C39" s="50"/>
      <c r="H39" s="60"/>
      <c r="I39" s="60"/>
      <c r="J39" s="60"/>
      <c r="K39" s="60"/>
      <c r="P39" s="60"/>
      <c r="Q39" s="60"/>
      <c r="R39" s="60"/>
      <c r="S39" s="60"/>
    </row>
    <row r="42" spans="1:25" x14ac:dyDescent="0.15">
      <c r="B42" s="70" t="s">
        <v>0</v>
      </c>
      <c r="C42" s="70"/>
      <c r="D42" s="70"/>
      <c r="E42" s="70"/>
      <c r="F42" s="70"/>
      <c r="G42" s="70"/>
      <c r="H42" s="70"/>
      <c r="I42" s="70"/>
      <c r="J42" s="70"/>
      <c r="L42" s="10"/>
      <c r="M42" s="71" t="s">
        <v>1</v>
      </c>
      <c r="N42" s="71"/>
      <c r="O42" s="71"/>
      <c r="P42" s="71"/>
      <c r="Q42" s="71"/>
      <c r="R42" s="71" t="s">
        <v>15</v>
      </c>
      <c r="S42" s="71"/>
      <c r="T42" s="71"/>
      <c r="U42" s="71"/>
      <c r="V42" s="71"/>
    </row>
    <row r="43" spans="1:25" x14ac:dyDescent="0.15">
      <c r="B43" s="11" t="s">
        <v>3</v>
      </c>
      <c r="C43" s="12">
        <v>61</v>
      </c>
      <c r="D43" s="12">
        <v>61</v>
      </c>
      <c r="E43" s="13"/>
      <c r="F43" s="13"/>
      <c r="G43" s="13"/>
      <c r="H43" s="13"/>
      <c r="I43" s="13"/>
      <c r="J43" s="13"/>
      <c r="P43" s="72">
        <v>42744</v>
      </c>
      <c r="Q43" s="72"/>
      <c r="R43" s="72"/>
      <c r="S43" s="72"/>
      <c r="T43" s="13"/>
      <c r="U43" s="13"/>
      <c r="V43" s="13"/>
    </row>
    <row r="44" spans="1:25" x14ac:dyDescent="0.15">
      <c r="A44" s="73"/>
      <c r="B44" s="74"/>
      <c r="C44" s="77" t="s">
        <v>4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14"/>
      <c r="X44" s="14"/>
      <c r="Y44" s="15"/>
    </row>
    <row r="45" spans="1:25" ht="62.25" thickBot="1" x14ac:dyDescent="0.2">
      <c r="A45" s="75"/>
      <c r="B45" s="76"/>
      <c r="C45" s="16" t="s">
        <v>49</v>
      </c>
      <c r="D45" s="18" t="s">
        <v>32</v>
      </c>
      <c r="E45" s="18" t="s">
        <v>34</v>
      </c>
      <c r="F45" s="18" t="s">
        <v>56</v>
      </c>
      <c r="G45" s="18" t="s">
        <v>57</v>
      </c>
      <c r="H45" s="18" t="s">
        <v>58</v>
      </c>
      <c r="I45" s="18" t="s">
        <v>59</v>
      </c>
      <c r="J45" s="18" t="s">
        <v>37</v>
      </c>
      <c r="K45" s="18" t="s">
        <v>60</v>
      </c>
      <c r="L45" s="18" t="s">
        <v>46</v>
      </c>
      <c r="M45" s="18" t="s">
        <v>47</v>
      </c>
      <c r="N45" s="18" t="s">
        <v>48</v>
      </c>
      <c r="O45" s="18"/>
      <c r="P45" s="18"/>
      <c r="Q45" s="18"/>
      <c r="R45" s="18"/>
      <c r="S45" s="18"/>
      <c r="T45" s="18"/>
      <c r="U45" s="18"/>
      <c r="V45" s="17"/>
      <c r="W45" s="17"/>
      <c r="X45" s="17"/>
      <c r="Y45" s="15"/>
    </row>
    <row r="46" spans="1:25" ht="11.25" customHeight="1" x14ac:dyDescent="0.15">
      <c r="A46" s="80" t="s">
        <v>5</v>
      </c>
      <c r="B46" s="21" t="s">
        <v>50</v>
      </c>
      <c r="C46" s="22"/>
      <c r="D46" s="22"/>
      <c r="E46" s="22"/>
      <c r="F46" s="22"/>
      <c r="G46" s="22"/>
      <c r="H46" s="22"/>
      <c r="I46" s="22"/>
      <c r="J46" s="22"/>
      <c r="K46" s="22"/>
      <c r="L46" s="22">
        <v>70</v>
      </c>
      <c r="M46" s="22"/>
      <c r="N46" s="22"/>
      <c r="O46" s="22"/>
      <c r="P46" s="22"/>
      <c r="Q46" s="22"/>
      <c r="R46" s="22"/>
      <c r="S46" s="22"/>
      <c r="T46" s="22"/>
      <c r="U46" s="22"/>
      <c r="V46" s="23"/>
      <c r="W46" s="23"/>
      <c r="X46" s="23"/>
      <c r="Y46" s="15"/>
    </row>
    <row r="47" spans="1:25" x14ac:dyDescent="0.15">
      <c r="A47" s="81"/>
      <c r="B47" s="24" t="s">
        <v>51</v>
      </c>
      <c r="C47" s="25"/>
      <c r="D47" s="25">
        <v>2</v>
      </c>
      <c r="E47" s="25"/>
      <c r="F47" s="25">
        <v>70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6"/>
      <c r="W47" s="26"/>
      <c r="X47" s="26"/>
      <c r="Y47" s="15"/>
    </row>
    <row r="48" spans="1:25" x14ac:dyDescent="0.15">
      <c r="A48" s="81"/>
      <c r="B48" s="24" t="s">
        <v>52</v>
      </c>
      <c r="C48" s="25"/>
      <c r="D48" s="25"/>
      <c r="E48" s="25">
        <v>15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6"/>
      <c r="W48" s="26"/>
      <c r="X48" s="26"/>
      <c r="Y48" s="15"/>
    </row>
    <row r="49" spans="1:25" ht="11.25" thickBot="1" x14ac:dyDescent="0.2">
      <c r="A49" s="82"/>
      <c r="B49" s="27" t="s">
        <v>27</v>
      </c>
      <c r="C49" s="28">
        <v>70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29"/>
      <c r="X49" s="29"/>
      <c r="Y49" s="15"/>
    </row>
    <row r="50" spans="1:25" ht="11.25" customHeight="1" x14ac:dyDescent="0.15">
      <c r="A50" s="80" t="s">
        <v>6</v>
      </c>
      <c r="B50" s="21" t="s">
        <v>53</v>
      </c>
      <c r="C50" s="22"/>
      <c r="D50" s="22">
        <v>5</v>
      </c>
      <c r="E50" s="22"/>
      <c r="F50" s="22"/>
      <c r="G50" s="22"/>
      <c r="H50" s="22"/>
      <c r="I50" s="22">
        <v>40</v>
      </c>
      <c r="J50" s="22">
        <v>20</v>
      </c>
      <c r="K50" s="22">
        <v>10</v>
      </c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15"/>
    </row>
    <row r="51" spans="1:25" x14ac:dyDescent="0.15">
      <c r="A51" s="81"/>
      <c r="B51" s="24" t="s">
        <v>54</v>
      </c>
      <c r="C51" s="25"/>
      <c r="D51" s="25">
        <v>12</v>
      </c>
      <c r="E51" s="25"/>
      <c r="F51" s="25"/>
      <c r="G51" s="25">
        <v>25</v>
      </c>
      <c r="H51" s="25">
        <v>50</v>
      </c>
      <c r="I51" s="25"/>
      <c r="J51" s="25"/>
      <c r="K51" s="25"/>
      <c r="L51" s="25"/>
      <c r="M51" s="25">
        <v>3</v>
      </c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x14ac:dyDescent="0.15">
      <c r="A52" s="81"/>
      <c r="B52" s="24" t="s">
        <v>55</v>
      </c>
      <c r="C52" s="25">
        <v>60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/>
      <c r="W52" s="26"/>
      <c r="X52" s="26"/>
      <c r="Y52" s="15"/>
    </row>
    <row r="53" spans="1:25" ht="11.25" thickBot="1" x14ac:dyDescent="0.2">
      <c r="A53" s="82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9"/>
      <c r="Y53" s="15"/>
    </row>
    <row r="54" spans="1:25" ht="11.25" customHeight="1" x14ac:dyDescent="0.15">
      <c r="A54" s="80" t="s">
        <v>7</v>
      </c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3"/>
      <c r="W54" s="53"/>
      <c r="X54" s="53"/>
      <c r="Y54" s="15"/>
    </row>
    <row r="55" spans="1:25" x14ac:dyDescent="0.15">
      <c r="A55" s="81"/>
      <c r="B55" s="5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55"/>
      <c r="W55" s="55"/>
      <c r="X55" s="55"/>
      <c r="Y55" s="15"/>
    </row>
    <row r="56" spans="1:25" x14ac:dyDescent="0.15">
      <c r="A56" s="81"/>
      <c r="B56" s="5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5"/>
      <c r="W56" s="55"/>
      <c r="X56" s="55"/>
      <c r="Y56" s="15"/>
    </row>
    <row r="57" spans="1:25" ht="11.25" thickBot="1" x14ac:dyDescent="0.2">
      <c r="A57" s="83"/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8"/>
      <c r="W57" s="58"/>
      <c r="X57" s="58"/>
      <c r="Y57" s="15"/>
    </row>
    <row r="58" spans="1:25" ht="11.25" thickBot="1" x14ac:dyDescent="0.2">
      <c r="A58" s="1">
        <f>SUM(C43)</f>
        <v>61</v>
      </c>
      <c r="B58" s="2" t="s">
        <v>16</v>
      </c>
      <c r="C58" s="31">
        <f>SUM(C46:C49)</f>
        <v>70</v>
      </c>
      <c r="D58" s="31">
        <f t="shared" ref="D58:X58" si="6">SUM(D46:D49)</f>
        <v>2</v>
      </c>
      <c r="E58" s="31">
        <f t="shared" si="6"/>
        <v>15</v>
      </c>
      <c r="F58" s="31">
        <f t="shared" si="6"/>
        <v>70</v>
      </c>
      <c r="G58" s="31">
        <f t="shared" si="6"/>
        <v>0</v>
      </c>
      <c r="H58" s="31">
        <f t="shared" si="6"/>
        <v>0</v>
      </c>
      <c r="I58" s="31">
        <f t="shared" si="6"/>
        <v>0</v>
      </c>
      <c r="J58" s="31">
        <f t="shared" si="6"/>
        <v>0</v>
      </c>
      <c r="K58" s="31">
        <f t="shared" si="6"/>
        <v>0</v>
      </c>
      <c r="L58" s="31">
        <f t="shared" si="6"/>
        <v>70</v>
      </c>
      <c r="M58" s="31">
        <f t="shared" si="6"/>
        <v>0</v>
      </c>
      <c r="N58" s="31">
        <f t="shared" si="6"/>
        <v>0</v>
      </c>
      <c r="O58" s="31">
        <f t="shared" si="6"/>
        <v>0</v>
      </c>
      <c r="P58" s="31">
        <f t="shared" si="6"/>
        <v>0</v>
      </c>
      <c r="Q58" s="31">
        <f t="shared" si="6"/>
        <v>0</v>
      </c>
      <c r="R58" s="31">
        <f t="shared" si="6"/>
        <v>0</v>
      </c>
      <c r="S58" s="31">
        <f t="shared" si="6"/>
        <v>0</v>
      </c>
      <c r="T58" s="31">
        <f t="shared" si="6"/>
        <v>0</v>
      </c>
      <c r="U58" s="31">
        <f t="shared" si="6"/>
        <v>0</v>
      </c>
      <c r="V58" s="31">
        <f t="shared" si="6"/>
        <v>0</v>
      </c>
      <c r="W58" s="31">
        <f t="shared" si="6"/>
        <v>0</v>
      </c>
      <c r="X58" s="31">
        <f t="shared" si="6"/>
        <v>0</v>
      </c>
      <c r="Y58" s="15"/>
    </row>
    <row r="59" spans="1:25" x14ac:dyDescent="0.15">
      <c r="A59" s="3"/>
      <c r="B59" s="4" t="s">
        <v>17</v>
      </c>
      <c r="C59" s="33">
        <f>SUM(A58*C58)/1000</f>
        <v>4.2699999999999996</v>
      </c>
      <c r="D59" s="33">
        <f>+(A58*D58)/1000</f>
        <v>0.122</v>
      </c>
      <c r="E59" s="33">
        <f>+(A58*E58)/1000</f>
        <v>0.91500000000000004</v>
      </c>
      <c r="F59" s="33">
        <f>+(A58*F58)/1000</f>
        <v>4.2699999999999996</v>
      </c>
      <c r="G59" s="33">
        <f>+(A58*G58)/1000</f>
        <v>0</v>
      </c>
      <c r="H59" s="33">
        <f>+(A58*H58)/1000</f>
        <v>0</v>
      </c>
      <c r="I59" s="33">
        <f>+(A58*I58)/1000</f>
        <v>0</v>
      </c>
      <c r="J59" s="33">
        <f>+(A58*J58)/1000</f>
        <v>0</v>
      </c>
      <c r="K59" s="33">
        <f>+(A58*K58)/1000</f>
        <v>0</v>
      </c>
      <c r="L59" s="33">
        <f>+(A58*L58)/1000</f>
        <v>4.2699999999999996</v>
      </c>
      <c r="M59" s="33">
        <f>+(A58*M58)/1000</f>
        <v>0</v>
      </c>
      <c r="N59" s="33">
        <f>+(A58*N58)/1000</f>
        <v>0</v>
      </c>
      <c r="O59" s="33">
        <f>+(A58*O58)/1000</f>
        <v>0</v>
      </c>
      <c r="P59" s="33">
        <f>+(A58*P58)/1000</f>
        <v>0</v>
      </c>
      <c r="Q59" s="33">
        <f>+(A58*Q58)/1000</f>
        <v>0</v>
      </c>
      <c r="R59" s="33">
        <f>+(A58*R58)/1000</f>
        <v>0</v>
      </c>
      <c r="S59" s="33">
        <f>+(A58*S58)/1000</f>
        <v>0</v>
      </c>
      <c r="T59" s="33">
        <f>+(A58*T58)/1000</f>
        <v>0</v>
      </c>
      <c r="U59" s="33">
        <f>+(A58*U58)/1000</f>
        <v>0</v>
      </c>
      <c r="V59" s="33">
        <f>+(A58*V58)/1000</f>
        <v>0</v>
      </c>
      <c r="W59" s="33">
        <f>+(A58*W58)/1000</f>
        <v>0</v>
      </c>
      <c r="X59" s="33">
        <f>+(A58*X58)/1000</f>
        <v>0</v>
      </c>
      <c r="Y59" s="15"/>
    </row>
    <row r="60" spans="1:25" x14ac:dyDescent="0.15">
      <c r="A60" s="1">
        <f>SUM(D43)</f>
        <v>61</v>
      </c>
      <c r="B60" s="4" t="s">
        <v>18</v>
      </c>
      <c r="C60" s="34">
        <f>SUM(C50:C53)</f>
        <v>60</v>
      </c>
      <c r="D60" s="34">
        <f t="shared" ref="D60:X60" si="7">SUM(D50:D53)</f>
        <v>17</v>
      </c>
      <c r="E60" s="34">
        <f t="shared" si="7"/>
        <v>0</v>
      </c>
      <c r="F60" s="34">
        <f t="shared" si="7"/>
        <v>0</v>
      </c>
      <c r="G60" s="34">
        <f t="shared" si="7"/>
        <v>25</v>
      </c>
      <c r="H60" s="34">
        <f t="shared" si="7"/>
        <v>50</v>
      </c>
      <c r="I60" s="34">
        <f t="shared" si="7"/>
        <v>40</v>
      </c>
      <c r="J60" s="34">
        <f t="shared" si="7"/>
        <v>20</v>
      </c>
      <c r="K60" s="34">
        <f t="shared" si="7"/>
        <v>10</v>
      </c>
      <c r="L60" s="34">
        <f t="shared" si="7"/>
        <v>0</v>
      </c>
      <c r="M60" s="34">
        <f t="shared" si="7"/>
        <v>3</v>
      </c>
      <c r="N60" s="34">
        <f t="shared" si="7"/>
        <v>0</v>
      </c>
      <c r="O60" s="34">
        <f t="shared" si="7"/>
        <v>0</v>
      </c>
      <c r="P60" s="34">
        <f t="shared" si="7"/>
        <v>0</v>
      </c>
      <c r="Q60" s="34">
        <f t="shared" si="7"/>
        <v>0</v>
      </c>
      <c r="R60" s="34">
        <f t="shared" si="7"/>
        <v>0</v>
      </c>
      <c r="S60" s="34">
        <f t="shared" si="7"/>
        <v>0</v>
      </c>
      <c r="T60" s="34">
        <f t="shared" si="7"/>
        <v>0</v>
      </c>
      <c r="U60" s="34">
        <f t="shared" si="7"/>
        <v>0</v>
      </c>
      <c r="V60" s="34">
        <f t="shared" si="7"/>
        <v>0</v>
      </c>
      <c r="W60" s="34">
        <f t="shared" si="7"/>
        <v>0</v>
      </c>
      <c r="X60" s="34">
        <f t="shared" si="7"/>
        <v>0</v>
      </c>
      <c r="Y60" s="15"/>
    </row>
    <row r="61" spans="1:25" ht="11.25" thickBot="1" x14ac:dyDescent="0.2">
      <c r="A61" s="5"/>
      <c r="B61" s="6" t="s">
        <v>19</v>
      </c>
      <c r="C61" s="36">
        <f>SUM(A60*C60)/1000</f>
        <v>3.66</v>
      </c>
      <c r="D61" s="36">
        <f>+(A60*D60)/1000</f>
        <v>1.0369999999999999</v>
      </c>
      <c r="E61" s="36">
        <f>+(A60*E60)/1000</f>
        <v>0</v>
      </c>
      <c r="F61" s="36">
        <f>+(A60*F60)/1000</f>
        <v>0</v>
      </c>
      <c r="G61" s="36">
        <f>+(A60*G60)/1000</f>
        <v>1.5249999999999999</v>
      </c>
      <c r="H61" s="36">
        <f>+(A60*H60)/1000</f>
        <v>3.05</v>
      </c>
      <c r="I61" s="36">
        <f>+(A60*I60)/1000</f>
        <v>2.44</v>
      </c>
      <c r="J61" s="36">
        <f>+(A60*J60)/1000</f>
        <v>1.22</v>
      </c>
      <c r="K61" s="36">
        <f>+(A60*K60)/1000</f>
        <v>0.61</v>
      </c>
      <c r="L61" s="36">
        <f>+(A60*L60)/1000</f>
        <v>0</v>
      </c>
      <c r="M61" s="36">
        <f>+(A60*M60)/1000</f>
        <v>0.183</v>
      </c>
      <c r="N61" s="36">
        <f>+(A60*N60)/1000</f>
        <v>0</v>
      </c>
      <c r="O61" s="36">
        <f>+(A60*O60)/1000</f>
        <v>0</v>
      </c>
      <c r="P61" s="36">
        <f>+(A60*P60)/1000</f>
        <v>0</v>
      </c>
      <c r="Q61" s="36">
        <f>+(A60*Q60)/1000</f>
        <v>0</v>
      </c>
      <c r="R61" s="36">
        <f>+(A60*R60)/1000</f>
        <v>0</v>
      </c>
      <c r="S61" s="36">
        <f>+(A60*S60)/1000</f>
        <v>0</v>
      </c>
      <c r="T61" s="36">
        <f>+(A60*T60)/1000</f>
        <v>0</v>
      </c>
      <c r="U61" s="36">
        <f>+(A60*U60)/1000</f>
        <v>0</v>
      </c>
      <c r="V61" s="37">
        <f>+(A60*V60)/1000</f>
        <v>0</v>
      </c>
      <c r="W61" s="37">
        <f>+(A60*W60)/1000</f>
        <v>0</v>
      </c>
      <c r="X61" s="37">
        <f>+(A60*X60)/1000</f>
        <v>0</v>
      </c>
      <c r="Y61" s="15"/>
    </row>
    <row r="62" spans="1:25" x14ac:dyDescent="0.15">
      <c r="A62" s="84" t="s">
        <v>8</v>
      </c>
      <c r="B62" s="85"/>
      <c r="C62" s="38">
        <f>+C61+C59</f>
        <v>7.93</v>
      </c>
      <c r="D62" s="38">
        <f t="shared" ref="D62:X62" si="8">+D61+D59</f>
        <v>1.1589999999999998</v>
      </c>
      <c r="E62" s="38">
        <f t="shared" si="8"/>
        <v>0.91500000000000004</v>
      </c>
      <c r="F62" s="38">
        <f t="shared" si="8"/>
        <v>4.2699999999999996</v>
      </c>
      <c r="G62" s="38">
        <f t="shared" si="8"/>
        <v>1.5249999999999999</v>
      </c>
      <c r="H62" s="38">
        <f t="shared" si="8"/>
        <v>3.05</v>
      </c>
      <c r="I62" s="38">
        <f t="shared" si="8"/>
        <v>2.44</v>
      </c>
      <c r="J62" s="38">
        <f t="shared" si="8"/>
        <v>1.22</v>
      </c>
      <c r="K62" s="38">
        <f t="shared" si="8"/>
        <v>0.61</v>
      </c>
      <c r="L62" s="38">
        <f t="shared" si="8"/>
        <v>4.2699999999999996</v>
      </c>
      <c r="M62" s="38">
        <f t="shared" si="8"/>
        <v>0.183</v>
      </c>
      <c r="N62" s="38">
        <f t="shared" si="8"/>
        <v>0</v>
      </c>
      <c r="O62" s="38">
        <f t="shared" si="8"/>
        <v>0</v>
      </c>
      <c r="P62" s="38">
        <f t="shared" si="8"/>
        <v>0</v>
      </c>
      <c r="Q62" s="38">
        <f t="shared" si="8"/>
        <v>0</v>
      </c>
      <c r="R62" s="38">
        <f t="shared" si="8"/>
        <v>0</v>
      </c>
      <c r="S62" s="38">
        <f t="shared" si="8"/>
        <v>0</v>
      </c>
      <c r="T62" s="38">
        <f t="shared" si="8"/>
        <v>0</v>
      </c>
      <c r="U62" s="38">
        <f t="shared" si="8"/>
        <v>0</v>
      </c>
      <c r="V62" s="39">
        <f t="shared" si="8"/>
        <v>0</v>
      </c>
      <c r="W62" s="39">
        <f t="shared" si="8"/>
        <v>0</v>
      </c>
      <c r="X62" s="39">
        <f t="shared" si="8"/>
        <v>0</v>
      </c>
      <c r="Y62" s="15"/>
    </row>
    <row r="63" spans="1:25" x14ac:dyDescent="0.15">
      <c r="A63" s="77" t="s">
        <v>9</v>
      </c>
      <c r="B63" s="7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1"/>
      <c r="W63" s="41"/>
      <c r="X63" s="41"/>
      <c r="Y63" s="15"/>
    </row>
    <row r="64" spans="1:25" x14ac:dyDescent="0.15">
      <c r="A64" s="7">
        <f>SUM(A58)</f>
        <v>61</v>
      </c>
      <c r="B64" s="8" t="s">
        <v>10</v>
      </c>
      <c r="C64" s="42">
        <f>SUM(C59*C63)</f>
        <v>0</v>
      </c>
      <c r="D64" s="42">
        <f>SUM(D59*D63)</f>
        <v>0</v>
      </c>
      <c r="E64" s="42">
        <f t="shared" ref="E64:X64" si="9">SUM(E59*E63)</f>
        <v>0</v>
      </c>
      <c r="F64" s="42">
        <f t="shared" si="9"/>
        <v>0</v>
      </c>
      <c r="G64" s="42">
        <f t="shared" si="9"/>
        <v>0</v>
      </c>
      <c r="H64" s="42">
        <f t="shared" si="9"/>
        <v>0</v>
      </c>
      <c r="I64" s="42">
        <f t="shared" si="9"/>
        <v>0</v>
      </c>
      <c r="J64" s="42">
        <f t="shared" si="9"/>
        <v>0</v>
      </c>
      <c r="K64" s="42">
        <f t="shared" si="9"/>
        <v>0</v>
      </c>
      <c r="L64" s="42">
        <f t="shared" si="9"/>
        <v>0</v>
      </c>
      <c r="M64" s="42">
        <f t="shared" si="9"/>
        <v>0</v>
      </c>
      <c r="N64" s="42">
        <f t="shared" si="9"/>
        <v>0</v>
      </c>
      <c r="O64" s="42">
        <f t="shared" si="9"/>
        <v>0</v>
      </c>
      <c r="P64" s="42">
        <f t="shared" si="9"/>
        <v>0</v>
      </c>
      <c r="Q64" s="42">
        <f t="shared" si="9"/>
        <v>0</v>
      </c>
      <c r="R64" s="42">
        <f t="shared" si="9"/>
        <v>0</v>
      </c>
      <c r="S64" s="42">
        <f t="shared" si="9"/>
        <v>0</v>
      </c>
      <c r="T64" s="42">
        <f t="shared" si="9"/>
        <v>0</v>
      </c>
      <c r="U64" s="42">
        <f t="shared" si="9"/>
        <v>0</v>
      </c>
      <c r="V64" s="42">
        <f t="shared" si="9"/>
        <v>0</v>
      </c>
      <c r="W64" s="42">
        <f t="shared" si="9"/>
        <v>0</v>
      </c>
      <c r="X64" s="42">
        <f t="shared" si="9"/>
        <v>0</v>
      </c>
      <c r="Y64" s="43">
        <f>SUM(C64:X64)</f>
        <v>0</v>
      </c>
    </row>
    <row r="65" spans="1:25" x14ac:dyDescent="0.15">
      <c r="A65" s="7">
        <f>SUM(A60)</f>
        <v>61</v>
      </c>
      <c r="B65" s="8" t="s">
        <v>10</v>
      </c>
      <c r="C65" s="42">
        <f>SUM(C61*C63)</f>
        <v>0</v>
      </c>
      <c r="D65" s="42">
        <f>SUM(D61*D63)</f>
        <v>0</v>
      </c>
      <c r="E65" s="42">
        <f t="shared" ref="E65:X65" si="10">SUM(E61*E63)</f>
        <v>0</v>
      </c>
      <c r="F65" s="42">
        <f t="shared" si="10"/>
        <v>0</v>
      </c>
      <c r="G65" s="42">
        <f t="shared" si="10"/>
        <v>0</v>
      </c>
      <c r="H65" s="42">
        <f t="shared" si="10"/>
        <v>0</v>
      </c>
      <c r="I65" s="42">
        <f t="shared" si="10"/>
        <v>0</v>
      </c>
      <c r="J65" s="42">
        <f t="shared" si="10"/>
        <v>0</v>
      </c>
      <c r="K65" s="42">
        <f t="shared" si="10"/>
        <v>0</v>
      </c>
      <c r="L65" s="42">
        <f t="shared" si="10"/>
        <v>0</v>
      </c>
      <c r="M65" s="42">
        <f t="shared" si="10"/>
        <v>0</v>
      </c>
      <c r="N65" s="42">
        <f t="shared" si="10"/>
        <v>0</v>
      </c>
      <c r="O65" s="42">
        <f t="shared" si="10"/>
        <v>0</v>
      </c>
      <c r="P65" s="42">
        <f t="shared" si="10"/>
        <v>0</v>
      </c>
      <c r="Q65" s="42">
        <f t="shared" si="10"/>
        <v>0</v>
      </c>
      <c r="R65" s="42">
        <f t="shared" si="10"/>
        <v>0</v>
      </c>
      <c r="S65" s="42">
        <f t="shared" si="10"/>
        <v>0</v>
      </c>
      <c r="T65" s="42">
        <f t="shared" si="10"/>
        <v>0</v>
      </c>
      <c r="U65" s="42">
        <f t="shared" si="10"/>
        <v>0</v>
      </c>
      <c r="V65" s="42">
        <f t="shared" si="10"/>
        <v>0</v>
      </c>
      <c r="W65" s="42">
        <f t="shared" si="10"/>
        <v>0</v>
      </c>
      <c r="X65" s="42">
        <f t="shared" si="10"/>
        <v>0</v>
      </c>
      <c r="Y65" s="43">
        <f>SUM(C65:X65)</f>
        <v>0</v>
      </c>
    </row>
    <row r="66" spans="1:25" x14ac:dyDescent="0.15">
      <c r="A66" s="68" t="s">
        <v>11</v>
      </c>
      <c r="B66" s="69"/>
      <c r="C66" s="44">
        <f>SUM(C64:C65)</f>
        <v>0</v>
      </c>
      <c r="D66" s="44">
        <f t="shared" ref="D66:X66" si="11">+D62*D63</f>
        <v>0</v>
      </c>
      <c r="E66" s="44">
        <f t="shared" si="11"/>
        <v>0</v>
      </c>
      <c r="F66" s="44">
        <f t="shared" si="11"/>
        <v>0</v>
      </c>
      <c r="G66" s="44">
        <f t="shared" si="11"/>
        <v>0</v>
      </c>
      <c r="H66" s="44">
        <f t="shared" si="11"/>
        <v>0</v>
      </c>
      <c r="I66" s="44">
        <f t="shared" si="11"/>
        <v>0</v>
      </c>
      <c r="J66" s="44">
        <f t="shared" si="11"/>
        <v>0</v>
      </c>
      <c r="K66" s="44">
        <f t="shared" si="11"/>
        <v>0</v>
      </c>
      <c r="L66" s="44">
        <f t="shared" si="11"/>
        <v>0</v>
      </c>
      <c r="M66" s="44">
        <f t="shared" si="11"/>
        <v>0</v>
      </c>
      <c r="N66" s="44">
        <f t="shared" si="11"/>
        <v>0</v>
      </c>
      <c r="O66" s="44">
        <f t="shared" si="11"/>
        <v>0</v>
      </c>
      <c r="P66" s="44">
        <f t="shared" si="11"/>
        <v>0</v>
      </c>
      <c r="Q66" s="44">
        <f t="shared" si="11"/>
        <v>0</v>
      </c>
      <c r="R66" s="44">
        <f t="shared" si="11"/>
        <v>0</v>
      </c>
      <c r="S66" s="44">
        <f t="shared" si="11"/>
        <v>0</v>
      </c>
      <c r="T66" s="44">
        <f t="shared" si="11"/>
        <v>0</v>
      </c>
      <c r="U66" s="44">
        <f t="shared" si="11"/>
        <v>0</v>
      </c>
      <c r="V66" s="45">
        <f t="shared" si="11"/>
        <v>0</v>
      </c>
      <c r="W66" s="45">
        <f t="shared" si="11"/>
        <v>0</v>
      </c>
      <c r="X66" s="45">
        <f t="shared" si="11"/>
        <v>0</v>
      </c>
      <c r="Y66" s="43">
        <f>SUM(C66:X66)</f>
        <v>0</v>
      </c>
    </row>
    <row r="67" spans="1:25" x14ac:dyDescent="0.1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</row>
    <row r="68" spans="1:25" x14ac:dyDescent="0.1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7"/>
    </row>
    <row r="69" spans="1:25" x14ac:dyDescent="0.15">
      <c r="A69" s="86" t="s">
        <v>12</v>
      </c>
      <c r="B69" s="86"/>
      <c r="C69" s="50"/>
      <c r="H69" s="86" t="s">
        <v>13</v>
      </c>
      <c r="I69" s="86"/>
      <c r="J69" s="86"/>
      <c r="K69" s="86"/>
      <c r="P69" s="86" t="s">
        <v>14</v>
      </c>
      <c r="Q69" s="86"/>
      <c r="R69" s="86"/>
      <c r="S69" s="86"/>
    </row>
  </sheetData>
  <mergeCells count="30">
    <mergeCell ref="P69:S69"/>
    <mergeCell ref="P43:S43"/>
    <mergeCell ref="A44:B45"/>
    <mergeCell ref="C44:V44"/>
    <mergeCell ref="A46:A49"/>
    <mergeCell ref="A50:A53"/>
    <mergeCell ref="A54:A57"/>
    <mergeCell ref="A62:B62"/>
    <mergeCell ref="A63:B63"/>
    <mergeCell ref="A66:B66"/>
    <mergeCell ref="A69:B69"/>
    <mergeCell ref="H69:K69"/>
    <mergeCell ref="A28:B28"/>
    <mergeCell ref="H28:K28"/>
    <mergeCell ref="P28:S28"/>
    <mergeCell ref="B42:J42"/>
    <mergeCell ref="M42:Q42"/>
    <mergeCell ref="R42:V42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46" workbookViewId="0">
      <selection activeCell="C47" sqref="C47:V47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9" width="3.85546875" style="9" customWidth="1"/>
    <col min="10" max="10" width="4.5703125" style="9" customWidth="1"/>
    <col min="11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40</v>
      </c>
      <c r="D2" s="12">
        <v>37</v>
      </c>
      <c r="E2" s="13"/>
      <c r="F2" s="13"/>
      <c r="G2" s="13"/>
      <c r="H2" s="13"/>
      <c r="I2" s="13"/>
      <c r="J2" s="13"/>
      <c r="P2" s="72">
        <v>42755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5.5" thickBot="1" x14ac:dyDescent="0.2">
      <c r="A4" s="75"/>
      <c r="B4" s="76"/>
      <c r="C4" s="16" t="s">
        <v>49</v>
      </c>
      <c r="D4" s="17" t="s">
        <v>32</v>
      </c>
      <c r="E4" s="18" t="s">
        <v>103</v>
      </c>
      <c r="F4" s="18" t="s">
        <v>39</v>
      </c>
      <c r="G4" s="18" t="s">
        <v>35</v>
      </c>
      <c r="H4" s="18" t="s">
        <v>34</v>
      </c>
      <c r="I4" s="19" t="s">
        <v>38</v>
      </c>
      <c r="J4" s="18" t="s">
        <v>102</v>
      </c>
      <c r="K4" s="18" t="s">
        <v>37</v>
      </c>
      <c r="L4" s="18" t="s">
        <v>36</v>
      </c>
      <c r="M4" s="18" t="s">
        <v>56</v>
      </c>
      <c r="N4" s="19" t="s">
        <v>73</v>
      </c>
      <c r="O4" s="18" t="s">
        <v>40</v>
      </c>
      <c r="P4" s="18" t="s">
        <v>42</v>
      </c>
      <c r="Q4" s="18" t="s">
        <v>44</v>
      </c>
      <c r="R4" s="18" t="s">
        <v>45</v>
      </c>
      <c r="S4" s="18" t="s">
        <v>80</v>
      </c>
      <c r="T4" s="18" t="s">
        <v>47</v>
      </c>
      <c r="U4" s="19" t="s">
        <v>64</v>
      </c>
      <c r="V4" s="20" t="s">
        <v>33</v>
      </c>
      <c r="W4" s="17"/>
      <c r="X4" s="17"/>
      <c r="Y4" s="15"/>
    </row>
    <row r="5" spans="1:25" ht="11.25" customHeight="1" x14ac:dyDescent="0.15">
      <c r="A5" s="80" t="s">
        <v>5</v>
      </c>
      <c r="B5" s="21" t="s">
        <v>109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148</v>
      </c>
      <c r="C6" s="25"/>
      <c r="D6" s="25"/>
      <c r="E6" s="25">
        <v>30</v>
      </c>
      <c r="F6" s="25">
        <v>30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26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149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34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150</v>
      </c>
      <c r="C11" s="25"/>
      <c r="D11" s="25"/>
      <c r="E11" s="25"/>
      <c r="F11" s="25"/>
      <c r="G11" s="25"/>
      <c r="H11" s="25"/>
      <c r="I11" s="25"/>
      <c r="J11" s="25">
        <v>45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/>
      <c r="V11" s="26">
        <v>7</v>
      </c>
      <c r="W11" s="26"/>
      <c r="X11" s="26"/>
      <c r="Y11" s="15"/>
    </row>
    <row r="12" spans="1:25" ht="11.25" thickBot="1" x14ac:dyDescent="0.2">
      <c r="A12" s="82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151</v>
      </c>
      <c r="C13" s="22"/>
      <c r="D13" s="22"/>
      <c r="E13" s="22"/>
      <c r="F13" s="22"/>
      <c r="G13" s="22">
        <v>20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35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152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/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153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>
        <v>25</v>
      </c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40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30</v>
      </c>
      <c r="F17" s="31">
        <f t="shared" si="0"/>
        <v>30</v>
      </c>
      <c r="G17" s="31">
        <f t="shared" si="0"/>
        <v>25</v>
      </c>
      <c r="H17" s="31">
        <f t="shared" si="0"/>
        <v>14</v>
      </c>
      <c r="I17" s="31">
        <f t="shared" si="0"/>
        <v>40</v>
      </c>
      <c r="J17" s="31">
        <f t="shared" si="0"/>
        <v>45</v>
      </c>
      <c r="K17" s="31">
        <f t="shared" si="0"/>
        <v>10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60</v>
      </c>
      <c r="T17" s="31">
        <f t="shared" si="0"/>
        <v>5</v>
      </c>
      <c r="U17" s="31">
        <f t="shared" si="0"/>
        <v>0</v>
      </c>
      <c r="V17" s="31">
        <f t="shared" si="0"/>
        <v>7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3.2</v>
      </c>
      <c r="D18" s="33">
        <f>+(A17*D17)/1000</f>
        <v>0</v>
      </c>
      <c r="E18" s="33">
        <f>+(A17*E17)/1000</f>
        <v>1.2</v>
      </c>
      <c r="F18" s="33">
        <f>+(A17*F17)/1000</f>
        <v>1.2</v>
      </c>
      <c r="G18" s="33">
        <f>+(A17*G17)/1000</f>
        <v>1</v>
      </c>
      <c r="H18" s="33">
        <f>+(A17*H17)/1000</f>
        <v>0.56000000000000005</v>
      </c>
      <c r="I18" s="33">
        <f>+(A17*I17)/1000</f>
        <v>1.6</v>
      </c>
      <c r="J18" s="33">
        <f>+(A17*J17)/1000</f>
        <v>1.8</v>
      </c>
      <c r="K18" s="33">
        <f>+(A17*K17)/1000</f>
        <v>0.4</v>
      </c>
      <c r="L18" s="33">
        <f>+(A17*L17)/1000</f>
        <v>0.8</v>
      </c>
      <c r="M18" s="33">
        <f>+(A17*M17)/1000</f>
        <v>1</v>
      </c>
      <c r="N18" s="33">
        <f>+(A17*N17)/1000</f>
        <v>0.2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2.4</v>
      </c>
      <c r="T18" s="33">
        <f>+(A17*T17)/1000</f>
        <v>0.2</v>
      </c>
      <c r="U18" s="33">
        <f>+(A17*U17)/1000</f>
        <v>0</v>
      </c>
      <c r="V18" s="33">
        <f>+(A17*V17)/1000</f>
        <v>0.28000000000000003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37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38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25</v>
      </c>
      <c r="P19" s="34">
        <f t="shared" si="1"/>
        <v>0</v>
      </c>
      <c r="Q19" s="34">
        <f t="shared" si="1"/>
        <v>28</v>
      </c>
      <c r="R19" s="34">
        <f t="shared" si="1"/>
        <v>35</v>
      </c>
      <c r="S19" s="34">
        <f t="shared" si="1"/>
        <v>0</v>
      </c>
      <c r="T19" s="34">
        <f t="shared" si="1"/>
        <v>0</v>
      </c>
      <c r="U19" s="34">
        <f t="shared" si="1"/>
        <v>25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1.48</v>
      </c>
      <c r="D20" s="36">
        <f>+(A19*D19)/1000</f>
        <v>0.185</v>
      </c>
      <c r="E20" s="36">
        <f>+(A19*E19)/1000</f>
        <v>0</v>
      </c>
      <c r="F20" s="36">
        <f>+(A19*F19)/1000</f>
        <v>0</v>
      </c>
      <c r="G20" s="36">
        <f>+(A19*G19)/1000</f>
        <v>1.4059999999999999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0.92500000000000004</v>
      </c>
      <c r="P20" s="36">
        <f>+(A19*P19)/1000</f>
        <v>0</v>
      </c>
      <c r="Q20" s="36">
        <f>+(A19*Q19)/1000</f>
        <v>1.036</v>
      </c>
      <c r="R20" s="36">
        <f>+(A19*R19)/1000</f>
        <v>1.2949999999999999</v>
      </c>
      <c r="S20" s="36">
        <f>+(A19*S19)/1000</f>
        <v>0</v>
      </c>
      <c r="T20" s="36">
        <f>+(A19*T19)/1000</f>
        <v>0</v>
      </c>
      <c r="U20" s="36">
        <f>+(A19*U19)/1000</f>
        <v>0.92500000000000004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4.68</v>
      </c>
      <c r="D21" s="38">
        <f t="shared" ref="D21:X21" si="2">+D20+D18</f>
        <v>0.185</v>
      </c>
      <c r="E21" s="38">
        <f t="shared" si="2"/>
        <v>1.2</v>
      </c>
      <c r="F21" s="38">
        <f t="shared" si="2"/>
        <v>1.2</v>
      </c>
      <c r="G21" s="38">
        <f t="shared" si="2"/>
        <v>2.4059999999999997</v>
      </c>
      <c r="H21" s="38">
        <f t="shared" si="2"/>
        <v>0.56000000000000005</v>
      </c>
      <c r="I21" s="38">
        <f t="shared" si="2"/>
        <v>1.6</v>
      </c>
      <c r="J21" s="38">
        <f t="shared" si="2"/>
        <v>1.8</v>
      </c>
      <c r="K21" s="38">
        <f t="shared" si="2"/>
        <v>0.4</v>
      </c>
      <c r="L21" s="38">
        <f t="shared" si="2"/>
        <v>0.8</v>
      </c>
      <c r="M21" s="38">
        <f t="shared" si="2"/>
        <v>1</v>
      </c>
      <c r="N21" s="38">
        <f t="shared" si="2"/>
        <v>0.2</v>
      </c>
      <c r="O21" s="38">
        <f t="shared" si="2"/>
        <v>0.92500000000000004</v>
      </c>
      <c r="P21" s="38">
        <f t="shared" si="2"/>
        <v>0</v>
      </c>
      <c r="Q21" s="38">
        <f t="shared" si="2"/>
        <v>1.036</v>
      </c>
      <c r="R21" s="38">
        <f t="shared" si="2"/>
        <v>1.2949999999999999</v>
      </c>
      <c r="S21" s="38">
        <f t="shared" si="2"/>
        <v>2.4</v>
      </c>
      <c r="T21" s="38">
        <f t="shared" si="2"/>
        <v>0.2</v>
      </c>
      <c r="U21" s="38">
        <f t="shared" si="2"/>
        <v>0.92500000000000004</v>
      </c>
      <c r="V21" s="38">
        <f t="shared" si="2"/>
        <v>0.28000000000000003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40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37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7"/>
      <c r="B29" s="67"/>
      <c r="C29" s="50"/>
      <c r="H29" s="67"/>
      <c r="I29" s="67"/>
      <c r="J29" s="67"/>
      <c r="K29" s="67"/>
      <c r="P29" s="67"/>
      <c r="Q29" s="67"/>
      <c r="R29" s="67"/>
      <c r="S29" s="67"/>
    </row>
    <row r="30" spans="1:25" x14ac:dyDescent="0.15">
      <c r="A30" s="67"/>
      <c r="B30" s="67"/>
      <c r="C30" s="50"/>
      <c r="H30" s="67"/>
      <c r="I30" s="67"/>
      <c r="J30" s="67"/>
      <c r="K30" s="67"/>
      <c r="P30" s="67"/>
      <c r="Q30" s="67"/>
      <c r="R30" s="67"/>
      <c r="S30" s="67"/>
    </row>
    <row r="31" spans="1:25" x14ac:dyDescent="0.15">
      <c r="A31" s="67"/>
      <c r="B31" s="67"/>
      <c r="C31" s="50"/>
      <c r="H31" s="67"/>
      <c r="I31" s="67"/>
      <c r="J31" s="67"/>
      <c r="K31" s="67"/>
      <c r="P31" s="67"/>
      <c r="Q31" s="67"/>
      <c r="R31" s="67"/>
      <c r="S31" s="67"/>
    </row>
    <row r="32" spans="1:25" x14ac:dyDescent="0.15">
      <c r="A32" s="67"/>
      <c r="B32" s="67"/>
      <c r="C32" s="50"/>
      <c r="H32" s="67"/>
      <c r="I32" s="67"/>
      <c r="J32" s="67"/>
      <c r="K32" s="67"/>
      <c r="P32" s="67"/>
      <c r="Q32" s="67"/>
      <c r="R32" s="67"/>
      <c r="S32" s="67"/>
    </row>
    <row r="33" spans="1:25" x14ac:dyDescent="0.15">
      <c r="A33" s="67"/>
      <c r="B33" s="67"/>
      <c r="C33" s="50"/>
      <c r="H33" s="67"/>
      <c r="I33" s="67"/>
      <c r="J33" s="67"/>
      <c r="K33" s="67"/>
      <c r="P33" s="67"/>
      <c r="Q33" s="67"/>
      <c r="R33" s="67"/>
      <c r="S33" s="67"/>
    </row>
    <row r="34" spans="1:25" x14ac:dyDescent="0.15">
      <c r="A34" s="67"/>
      <c r="B34" s="67"/>
      <c r="C34" s="50"/>
      <c r="H34" s="67"/>
      <c r="I34" s="67"/>
      <c r="J34" s="67"/>
      <c r="K34" s="67"/>
      <c r="P34" s="67"/>
      <c r="Q34" s="67"/>
      <c r="R34" s="67"/>
      <c r="S34" s="67"/>
    </row>
    <row r="35" spans="1:25" x14ac:dyDescent="0.15">
      <c r="A35" s="67"/>
      <c r="B35" s="67"/>
      <c r="C35" s="50"/>
      <c r="H35" s="67"/>
      <c r="I35" s="67"/>
      <c r="J35" s="67"/>
      <c r="K35" s="67"/>
      <c r="P35" s="67"/>
      <c r="Q35" s="67"/>
      <c r="R35" s="67"/>
      <c r="S35" s="67"/>
    </row>
    <row r="36" spans="1:25" x14ac:dyDescent="0.15">
      <c r="A36" s="67"/>
      <c r="B36" s="67"/>
      <c r="C36" s="50"/>
      <c r="H36" s="67"/>
      <c r="I36" s="67"/>
      <c r="J36" s="67"/>
      <c r="K36" s="67"/>
      <c r="P36" s="67"/>
      <c r="Q36" s="67"/>
      <c r="R36" s="67"/>
      <c r="S36" s="67"/>
    </row>
    <row r="37" spans="1:25" x14ac:dyDescent="0.15">
      <c r="A37" s="67"/>
      <c r="B37" s="67"/>
      <c r="C37" s="50"/>
      <c r="H37" s="67"/>
      <c r="I37" s="67"/>
      <c r="J37" s="67"/>
      <c r="K37" s="67"/>
      <c r="P37" s="67"/>
      <c r="Q37" s="67"/>
      <c r="R37" s="67"/>
      <c r="S37" s="67"/>
    </row>
    <row r="38" spans="1:25" x14ac:dyDescent="0.15">
      <c r="A38" s="67"/>
      <c r="B38" s="67"/>
      <c r="C38" s="50"/>
      <c r="H38" s="67"/>
      <c r="I38" s="67"/>
      <c r="J38" s="67"/>
      <c r="K38" s="67"/>
      <c r="P38" s="67"/>
      <c r="Q38" s="67"/>
      <c r="R38" s="67"/>
      <c r="S38" s="67"/>
    </row>
    <row r="39" spans="1:25" x14ac:dyDescent="0.15">
      <c r="A39" s="67"/>
      <c r="B39" s="67"/>
      <c r="C39" s="50"/>
      <c r="H39" s="67"/>
      <c r="I39" s="67"/>
      <c r="J39" s="67"/>
      <c r="K39" s="67"/>
      <c r="P39" s="67"/>
      <c r="Q39" s="67"/>
      <c r="R39" s="67"/>
      <c r="S39" s="67"/>
    </row>
    <row r="40" spans="1:25" x14ac:dyDescent="0.15">
      <c r="A40" s="67"/>
      <c r="B40" s="67"/>
      <c r="C40" s="50"/>
      <c r="H40" s="67"/>
      <c r="I40" s="67"/>
      <c r="J40" s="67"/>
      <c r="K40" s="67"/>
      <c r="P40" s="67"/>
      <c r="Q40" s="67"/>
      <c r="R40" s="67"/>
      <c r="S40" s="67"/>
    </row>
    <row r="41" spans="1:25" x14ac:dyDescent="0.15">
      <c r="A41" s="67"/>
      <c r="B41" s="67"/>
      <c r="C41" s="50"/>
      <c r="H41" s="67"/>
      <c r="I41" s="67"/>
      <c r="J41" s="67"/>
      <c r="K41" s="67"/>
      <c r="P41" s="67"/>
      <c r="Q41" s="67"/>
      <c r="R41" s="67"/>
      <c r="S41" s="67"/>
    </row>
    <row r="42" spans="1:25" x14ac:dyDescent="0.15">
      <c r="A42" s="67"/>
      <c r="B42" s="67"/>
      <c r="C42" s="50"/>
      <c r="H42" s="67"/>
      <c r="I42" s="67"/>
      <c r="J42" s="67"/>
      <c r="K42" s="67"/>
      <c r="P42" s="67"/>
      <c r="Q42" s="67"/>
      <c r="R42" s="67"/>
      <c r="S42" s="67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65</v>
      </c>
      <c r="D46" s="12">
        <v>60</v>
      </c>
      <c r="E46" s="13"/>
      <c r="F46" s="13"/>
      <c r="G46" s="13"/>
      <c r="H46" s="13"/>
      <c r="I46" s="13"/>
      <c r="J46" s="13"/>
      <c r="P46" s="72">
        <v>42755</v>
      </c>
      <c r="Q46" s="72"/>
      <c r="R46" s="72"/>
      <c r="S46" s="72"/>
      <c r="T46" s="13"/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67.5" thickBot="1" x14ac:dyDescent="0.2">
      <c r="A48" s="75"/>
      <c r="B48" s="76"/>
      <c r="C48" s="16" t="s">
        <v>49</v>
      </c>
      <c r="D48" s="18" t="s">
        <v>33</v>
      </c>
      <c r="E48" s="18" t="s">
        <v>34</v>
      </c>
      <c r="F48" s="18" t="s">
        <v>32</v>
      </c>
      <c r="G48" s="18" t="s">
        <v>145</v>
      </c>
      <c r="H48" s="18" t="s">
        <v>38</v>
      </c>
      <c r="I48" s="18" t="s">
        <v>85</v>
      </c>
      <c r="J48" s="18" t="s">
        <v>56</v>
      </c>
      <c r="K48" s="18" t="s">
        <v>37</v>
      </c>
      <c r="L48" s="18" t="s">
        <v>74</v>
      </c>
      <c r="M48" s="18" t="s">
        <v>47</v>
      </c>
      <c r="N48" s="18"/>
      <c r="O48" s="18"/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147</v>
      </c>
      <c r="C49" s="22"/>
      <c r="D49" s="22"/>
      <c r="E49" s="22"/>
      <c r="F49" s="22"/>
      <c r="G49" s="22">
        <v>35</v>
      </c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49</v>
      </c>
      <c r="C50" s="25">
        <v>70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34</v>
      </c>
      <c r="C51" s="25"/>
      <c r="D51" s="25"/>
      <c r="E51" s="25">
        <v>15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53</v>
      </c>
      <c r="C53" s="22"/>
      <c r="D53" s="22"/>
      <c r="E53" s="22"/>
      <c r="F53" s="22"/>
      <c r="G53" s="22"/>
      <c r="H53" s="22">
        <v>25</v>
      </c>
      <c r="I53" s="22">
        <v>10</v>
      </c>
      <c r="J53" s="22">
        <v>25</v>
      </c>
      <c r="K53" s="22">
        <v>25</v>
      </c>
      <c r="L53" s="22">
        <v>15</v>
      </c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89</v>
      </c>
      <c r="C54" s="25"/>
      <c r="D54" s="25">
        <v>8</v>
      </c>
      <c r="E54" s="25"/>
      <c r="F54" s="25"/>
      <c r="G54" s="25"/>
      <c r="H54" s="25"/>
      <c r="I54" s="25"/>
      <c r="J54" s="25">
        <v>250</v>
      </c>
      <c r="K54" s="25"/>
      <c r="L54" s="25"/>
      <c r="M54" s="25">
        <v>3</v>
      </c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34</v>
      </c>
      <c r="C55" s="25"/>
      <c r="D55" s="25"/>
      <c r="E55" s="25">
        <v>15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 t="s">
        <v>55</v>
      </c>
      <c r="C56" s="28">
        <v>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65</v>
      </c>
      <c r="B61" s="2" t="s">
        <v>16</v>
      </c>
      <c r="C61" s="31">
        <f>SUM(C49:C52)</f>
        <v>70</v>
      </c>
      <c r="D61" s="31">
        <f t="shared" ref="D61:X61" si="6">SUM(D49:D52)</f>
        <v>0</v>
      </c>
      <c r="E61" s="31">
        <f t="shared" si="6"/>
        <v>15</v>
      </c>
      <c r="F61" s="31">
        <f t="shared" si="6"/>
        <v>0</v>
      </c>
      <c r="G61" s="31">
        <f t="shared" si="6"/>
        <v>35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0</v>
      </c>
      <c r="N61" s="31">
        <f t="shared" si="6"/>
        <v>0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4.55</v>
      </c>
      <c r="D62" s="33">
        <f>+(A61*D61)/1000</f>
        <v>0</v>
      </c>
      <c r="E62" s="33">
        <f>+(A61*E61)/1000</f>
        <v>0.97499999999999998</v>
      </c>
      <c r="F62" s="33">
        <f>+(A61*F61)/1000</f>
        <v>0</v>
      </c>
      <c r="G62" s="33">
        <f>+(A61*G61)/1000</f>
        <v>2.2749999999999999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0</v>
      </c>
      <c r="N62" s="33">
        <f>+(A61*N61)/1000</f>
        <v>0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60</v>
      </c>
      <c r="B63" s="4" t="s">
        <v>18</v>
      </c>
      <c r="C63" s="34">
        <f>SUM(C53:C56)</f>
        <v>60</v>
      </c>
      <c r="D63" s="34">
        <f t="shared" ref="D63:X63" si="7">SUM(D53:D56)</f>
        <v>8</v>
      </c>
      <c r="E63" s="34">
        <f t="shared" si="7"/>
        <v>15</v>
      </c>
      <c r="F63" s="34">
        <f t="shared" si="7"/>
        <v>0</v>
      </c>
      <c r="G63" s="34">
        <f t="shared" si="7"/>
        <v>0</v>
      </c>
      <c r="H63" s="34">
        <f t="shared" si="7"/>
        <v>25</v>
      </c>
      <c r="I63" s="34">
        <f t="shared" si="7"/>
        <v>10</v>
      </c>
      <c r="J63" s="34">
        <f t="shared" si="7"/>
        <v>275</v>
      </c>
      <c r="K63" s="34">
        <f t="shared" si="7"/>
        <v>25</v>
      </c>
      <c r="L63" s="34">
        <f t="shared" si="7"/>
        <v>15</v>
      </c>
      <c r="M63" s="34">
        <f t="shared" si="7"/>
        <v>3</v>
      </c>
      <c r="N63" s="34">
        <f t="shared" si="7"/>
        <v>0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3.6</v>
      </c>
      <c r="D64" s="36">
        <f>+(A63*D63)/1000</f>
        <v>0.48</v>
      </c>
      <c r="E64" s="36">
        <f>+(A63*E63)/1000</f>
        <v>0.9</v>
      </c>
      <c r="F64" s="36">
        <f>+(A63*F63)/1000</f>
        <v>0</v>
      </c>
      <c r="G64" s="36">
        <f>+(A63*G63)/1000</f>
        <v>0</v>
      </c>
      <c r="H64" s="36">
        <f>+(A63*H63)/1000</f>
        <v>1.5</v>
      </c>
      <c r="I64" s="36">
        <f>+(A63*I63)/1000</f>
        <v>0.6</v>
      </c>
      <c r="J64" s="36">
        <f>+(A63*J63)/1000</f>
        <v>16.5</v>
      </c>
      <c r="K64" s="36">
        <f>+(A63*K63)/1000</f>
        <v>1.5</v>
      </c>
      <c r="L64" s="36">
        <f>+(A63*L63)/1000</f>
        <v>0.9</v>
      </c>
      <c r="M64" s="36">
        <f>+(A63*M63)/1000</f>
        <v>0.18</v>
      </c>
      <c r="N64" s="36">
        <f>+(A63*N63)/1000</f>
        <v>0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8.15</v>
      </c>
      <c r="D65" s="38">
        <f t="shared" ref="D65:X65" si="8">+D64+D62</f>
        <v>0.48</v>
      </c>
      <c r="E65" s="38">
        <f t="shared" si="8"/>
        <v>1.875</v>
      </c>
      <c r="F65" s="38">
        <f t="shared" si="8"/>
        <v>0</v>
      </c>
      <c r="G65" s="38">
        <f t="shared" si="8"/>
        <v>2.2749999999999999</v>
      </c>
      <c r="H65" s="38">
        <f t="shared" si="8"/>
        <v>1.5</v>
      </c>
      <c r="I65" s="38">
        <f t="shared" si="8"/>
        <v>0.6</v>
      </c>
      <c r="J65" s="38">
        <f t="shared" si="8"/>
        <v>16.5</v>
      </c>
      <c r="K65" s="38">
        <f t="shared" si="8"/>
        <v>1.5</v>
      </c>
      <c r="L65" s="38">
        <f t="shared" si="8"/>
        <v>0.9</v>
      </c>
      <c r="M65" s="38">
        <f t="shared" si="8"/>
        <v>0.18</v>
      </c>
      <c r="N65" s="38">
        <f t="shared" si="8"/>
        <v>0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65</v>
      </c>
      <c r="B67" s="8" t="s">
        <v>10</v>
      </c>
      <c r="C67" s="42">
        <f>SUM(C62*C66)</f>
        <v>0</v>
      </c>
      <c r="D67" s="42">
        <f>SUM(D62*D66)</f>
        <v>0</v>
      </c>
      <c r="E67" s="42">
        <f t="shared" ref="E67:X67" si="9">SUM(E62*E66)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0</v>
      </c>
    </row>
    <row r="68" spans="1:25" x14ac:dyDescent="0.15">
      <c r="A68" s="7">
        <f>SUM(A63)</f>
        <v>60</v>
      </c>
      <c r="B68" s="8" t="s">
        <v>10</v>
      </c>
      <c r="C68" s="42">
        <f>SUM(C64*C66)</f>
        <v>0</v>
      </c>
      <c r="D68" s="42">
        <f>SUM(D64*D66)</f>
        <v>0</v>
      </c>
      <c r="E68" s="42">
        <f t="shared" ref="E68:X68" si="10">SUM(E64*E66)</f>
        <v>0</v>
      </c>
      <c r="F68" s="42">
        <f t="shared" si="10"/>
        <v>0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0</v>
      </c>
    </row>
    <row r="69" spans="1:25" x14ac:dyDescent="0.15">
      <c r="A69" s="68" t="s">
        <v>11</v>
      </c>
      <c r="B69" s="69"/>
      <c r="C69" s="44">
        <f>SUM(C67:C68)</f>
        <v>0</v>
      </c>
      <c r="D69" s="44">
        <f t="shared" ref="D69:X69" si="11">+D65*D66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0</v>
      </c>
      <c r="L69" s="44">
        <f t="shared" si="11"/>
        <v>0</v>
      </c>
      <c r="M69" s="44">
        <f t="shared" si="11"/>
        <v>0</v>
      </c>
      <c r="N69" s="44">
        <f t="shared" si="11"/>
        <v>0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0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28" workbookViewId="0">
      <selection activeCell="A39" sqref="A39:XFD39"/>
    </sheetView>
  </sheetViews>
  <sheetFormatPr defaultRowHeight="10.5" x14ac:dyDescent="0.15"/>
  <cols>
    <col min="1" max="1" width="3.140625" style="9" customWidth="1"/>
    <col min="2" max="2" width="16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57031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32</v>
      </c>
      <c r="D2" s="12">
        <v>31</v>
      </c>
      <c r="E2" s="13"/>
      <c r="F2" s="13"/>
      <c r="G2" s="13"/>
      <c r="H2" s="13"/>
      <c r="I2" s="13"/>
      <c r="J2" s="13"/>
      <c r="P2" s="72">
        <v>42745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5.5" thickBot="1" x14ac:dyDescent="0.2">
      <c r="A4" s="75"/>
      <c r="B4" s="76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65</v>
      </c>
      <c r="H4" s="18" t="s">
        <v>35</v>
      </c>
      <c r="I4" s="19" t="s">
        <v>37</v>
      </c>
      <c r="J4" s="18" t="s">
        <v>38</v>
      </c>
      <c r="K4" s="18" t="s">
        <v>39</v>
      </c>
      <c r="L4" s="18" t="s">
        <v>59</v>
      </c>
      <c r="M4" s="18" t="s">
        <v>56</v>
      </c>
      <c r="N4" s="19" t="s">
        <v>57</v>
      </c>
      <c r="O4" s="18" t="s">
        <v>73</v>
      </c>
      <c r="P4" s="18" t="s">
        <v>44</v>
      </c>
      <c r="Q4" s="18" t="s">
        <v>46</v>
      </c>
      <c r="R4" s="18" t="s">
        <v>157</v>
      </c>
      <c r="S4" s="18" t="s">
        <v>47</v>
      </c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67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68</v>
      </c>
      <c r="C6" s="25"/>
      <c r="D6" s="25"/>
      <c r="E6" s="25">
        <v>5</v>
      </c>
      <c r="F6" s="25"/>
      <c r="G6" s="25">
        <v>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69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37</v>
      </c>
      <c r="C9" s="22"/>
      <c r="D9" s="22"/>
      <c r="E9" s="22"/>
      <c r="F9" s="22"/>
      <c r="G9" s="22"/>
      <c r="H9" s="22"/>
      <c r="I9" s="22">
        <v>20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70</v>
      </c>
      <c r="C10" s="25"/>
      <c r="D10" s="25"/>
      <c r="E10" s="25"/>
      <c r="F10" s="25"/>
      <c r="G10" s="25"/>
      <c r="H10" s="25"/>
      <c r="I10" s="25"/>
      <c r="J10" s="25"/>
      <c r="K10" s="25">
        <v>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71</v>
      </c>
      <c r="C11" s="25"/>
      <c r="D11" s="25"/>
      <c r="E11" s="25">
        <v>7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40</v>
      </c>
      <c r="O11" s="25">
        <v>5</v>
      </c>
      <c r="P11" s="25">
        <v>3</v>
      </c>
      <c r="Q11" s="25"/>
      <c r="R11" s="25"/>
      <c r="S11" s="25">
        <v>5</v>
      </c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156</v>
      </c>
      <c r="C13" s="22"/>
      <c r="D13" s="22">
        <v>10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50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72</v>
      </c>
      <c r="C14" s="25"/>
      <c r="D14" s="25"/>
      <c r="E14" s="25"/>
      <c r="F14" s="25">
        <v>7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32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12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20</v>
      </c>
      <c r="K17" s="31">
        <f t="shared" si="0"/>
        <v>5</v>
      </c>
      <c r="L17" s="31">
        <f t="shared" si="0"/>
        <v>40</v>
      </c>
      <c r="M17" s="31">
        <f t="shared" si="0"/>
        <v>25</v>
      </c>
      <c r="N17" s="31">
        <f t="shared" si="0"/>
        <v>40</v>
      </c>
      <c r="O17" s="31">
        <f t="shared" si="0"/>
        <v>5</v>
      </c>
      <c r="P17" s="31">
        <f t="shared" si="0"/>
        <v>3</v>
      </c>
      <c r="Q17" s="31">
        <f t="shared" si="0"/>
        <v>60</v>
      </c>
      <c r="R17" s="31">
        <f t="shared" si="0"/>
        <v>0</v>
      </c>
      <c r="S17" s="31">
        <f t="shared" si="0"/>
        <v>5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2.56</v>
      </c>
      <c r="D18" s="33">
        <f>+(A17*D17)/1000</f>
        <v>0</v>
      </c>
      <c r="E18" s="33">
        <f>+(A17*E17)/1000</f>
        <v>0.38400000000000001</v>
      </c>
      <c r="F18" s="33">
        <f>+(A17*F17)/1000</f>
        <v>0.224</v>
      </c>
      <c r="G18" s="33">
        <f>+(A17*G17)</f>
        <v>32</v>
      </c>
      <c r="H18" s="33">
        <f>+(A17*H17)/1000</f>
        <v>0.64</v>
      </c>
      <c r="I18" s="33">
        <f>+(A17*I17)/1000</f>
        <v>1.28</v>
      </c>
      <c r="J18" s="33">
        <f>+(A17*J17)/1000</f>
        <v>0.64</v>
      </c>
      <c r="K18" s="33">
        <f>+(A17*K17)/1000</f>
        <v>0.16</v>
      </c>
      <c r="L18" s="33">
        <f>+(A17*L17)/1000</f>
        <v>1.28</v>
      </c>
      <c r="M18" s="33">
        <f>+(A17*M17)/1000</f>
        <v>0.8</v>
      </c>
      <c r="N18" s="33">
        <f>+(A17*N17)/1000</f>
        <v>1.28</v>
      </c>
      <c r="O18" s="33">
        <f>+(A17*O17)/1000</f>
        <v>0.16</v>
      </c>
      <c r="P18" s="33">
        <f>+(A17*P17)/1000</f>
        <v>9.6000000000000002E-2</v>
      </c>
      <c r="Q18" s="33">
        <f>+(A17*Q17)/1000</f>
        <v>1.92</v>
      </c>
      <c r="R18" s="33">
        <f>+(A17*R17)/1000</f>
        <v>0</v>
      </c>
      <c r="S18" s="33">
        <f>+(A17*S17)/1000</f>
        <v>0.16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31</v>
      </c>
      <c r="B19" s="4" t="s">
        <v>22</v>
      </c>
      <c r="C19" s="34">
        <f>SUM(C13:C16)</f>
        <v>40</v>
      </c>
      <c r="D19" s="34">
        <f t="shared" ref="D19:X19" si="1">SUM(D13:D16)</f>
        <v>10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50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1.24</v>
      </c>
      <c r="D20" s="36">
        <f>+(A19*D19)/1000</f>
        <v>0.31</v>
      </c>
      <c r="E20" s="36">
        <f>+(A19*E19)/1000</f>
        <v>0</v>
      </c>
      <c r="F20" s="36">
        <f>+(A19*F19)/1000</f>
        <v>0.217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1.55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3.8</v>
      </c>
      <c r="D21" s="38">
        <f t="shared" ref="D21:X21" si="2">+D20+D18</f>
        <v>0.31</v>
      </c>
      <c r="E21" s="38">
        <f t="shared" si="2"/>
        <v>0.38400000000000001</v>
      </c>
      <c r="F21" s="38">
        <f t="shared" si="2"/>
        <v>0.441</v>
      </c>
      <c r="G21" s="38">
        <f t="shared" si="2"/>
        <v>32</v>
      </c>
      <c r="H21" s="38">
        <f t="shared" si="2"/>
        <v>0.64</v>
      </c>
      <c r="I21" s="38">
        <f t="shared" si="2"/>
        <v>1.28</v>
      </c>
      <c r="J21" s="38">
        <f t="shared" si="2"/>
        <v>0.64</v>
      </c>
      <c r="K21" s="38">
        <f t="shared" si="2"/>
        <v>0.16</v>
      </c>
      <c r="L21" s="38">
        <f t="shared" si="2"/>
        <v>1.28</v>
      </c>
      <c r="M21" s="38">
        <f t="shared" si="2"/>
        <v>0.8</v>
      </c>
      <c r="N21" s="38">
        <f t="shared" si="2"/>
        <v>1.28</v>
      </c>
      <c r="O21" s="38">
        <f t="shared" si="2"/>
        <v>0.16</v>
      </c>
      <c r="P21" s="38">
        <f t="shared" si="2"/>
        <v>9.6000000000000002E-2</v>
      </c>
      <c r="Q21" s="38">
        <f t="shared" si="2"/>
        <v>1.92</v>
      </c>
      <c r="R21" s="38">
        <f t="shared" si="2"/>
        <v>1.55</v>
      </c>
      <c r="S21" s="38">
        <f t="shared" si="2"/>
        <v>0.16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32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31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1"/>
      <c r="B29" s="61"/>
      <c r="C29" s="50"/>
      <c r="H29" s="61"/>
      <c r="I29" s="61"/>
      <c r="J29" s="61"/>
      <c r="K29" s="61"/>
      <c r="P29" s="61"/>
      <c r="Q29" s="61"/>
      <c r="R29" s="61"/>
      <c r="S29" s="61"/>
    </row>
    <row r="30" spans="1:25" x14ac:dyDescent="0.15">
      <c r="A30" s="61"/>
      <c r="B30" s="61"/>
      <c r="C30" s="50"/>
      <c r="H30" s="61"/>
      <c r="I30" s="61"/>
      <c r="J30" s="61"/>
      <c r="K30" s="61"/>
      <c r="P30" s="61"/>
      <c r="Q30" s="61"/>
      <c r="R30" s="61"/>
      <c r="S30" s="61"/>
    </row>
    <row r="31" spans="1:25" x14ac:dyDescent="0.15">
      <c r="A31" s="61"/>
      <c r="B31" s="61"/>
      <c r="C31" s="50"/>
      <c r="H31" s="61"/>
      <c r="I31" s="61"/>
      <c r="J31" s="61"/>
      <c r="K31" s="61"/>
      <c r="P31" s="61"/>
      <c r="Q31" s="61"/>
      <c r="R31" s="61"/>
      <c r="S31" s="61"/>
    </row>
    <row r="32" spans="1:25" x14ac:dyDescent="0.15">
      <c r="A32" s="61"/>
      <c r="B32" s="61"/>
      <c r="C32" s="50"/>
      <c r="H32" s="61"/>
      <c r="I32" s="61"/>
      <c r="J32" s="61"/>
      <c r="K32" s="61"/>
      <c r="P32" s="61"/>
      <c r="Q32" s="61"/>
      <c r="R32" s="61"/>
      <c r="S32" s="61"/>
    </row>
    <row r="33" spans="1:25" x14ac:dyDescent="0.15">
      <c r="A33" s="61"/>
      <c r="B33" s="61"/>
      <c r="C33" s="50"/>
      <c r="H33" s="61"/>
      <c r="I33" s="61"/>
      <c r="J33" s="61"/>
      <c r="K33" s="61"/>
      <c r="P33" s="61"/>
      <c r="Q33" s="61"/>
      <c r="R33" s="61"/>
      <c r="S33" s="61"/>
    </row>
    <row r="34" spans="1:25" x14ac:dyDescent="0.15">
      <c r="A34" s="61"/>
      <c r="B34" s="61"/>
      <c r="C34" s="50"/>
      <c r="H34" s="61"/>
      <c r="I34" s="61"/>
      <c r="J34" s="61"/>
      <c r="K34" s="61"/>
      <c r="P34" s="61"/>
      <c r="Q34" s="61"/>
      <c r="R34" s="61"/>
      <c r="S34" s="61"/>
    </row>
    <row r="35" spans="1:25" x14ac:dyDescent="0.15">
      <c r="A35" s="61"/>
      <c r="B35" s="61"/>
      <c r="C35" s="50"/>
      <c r="H35" s="61"/>
      <c r="I35" s="61"/>
      <c r="J35" s="61"/>
      <c r="K35" s="61"/>
      <c r="P35" s="61"/>
      <c r="Q35" s="61"/>
      <c r="R35" s="61"/>
      <c r="S35" s="61"/>
    </row>
    <row r="36" spans="1:25" x14ac:dyDescent="0.15">
      <c r="A36" s="61"/>
      <c r="B36" s="61"/>
      <c r="C36" s="50"/>
      <c r="H36" s="61"/>
      <c r="I36" s="61"/>
      <c r="J36" s="61"/>
      <c r="K36" s="61"/>
      <c r="P36" s="61"/>
      <c r="Q36" s="61"/>
      <c r="R36" s="61"/>
      <c r="S36" s="61"/>
    </row>
    <row r="37" spans="1:25" x14ac:dyDescent="0.15">
      <c r="A37" s="61"/>
      <c r="B37" s="61"/>
      <c r="C37" s="50"/>
      <c r="H37" s="61"/>
      <c r="I37" s="61"/>
      <c r="J37" s="61"/>
      <c r="K37" s="61"/>
      <c r="P37" s="61"/>
      <c r="Q37" s="61"/>
      <c r="R37" s="61"/>
      <c r="S37" s="61"/>
    </row>
    <row r="38" spans="1:25" x14ac:dyDescent="0.15">
      <c r="A38" s="61"/>
      <c r="B38" s="61"/>
      <c r="C38" s="50"/>
      <c r="H38" s="61"/>
      <c r="I38" s="61"/>
      <c r="J38" s="61"/>
      <c r="K38" s="61"/>
      <c r="P38" s="61"/>
      <c r="Q38" s="61"/>
      <c r="R38" s="61"/>
      <c r="S38" s="61"/>
    </row>
    <row r="39" spans="1:25" x14ac:dyDescent="0.15">
      <c r="A39" s="61"/>
      <c r="B39" s="61"/>
      <c r="C39" s="50"/>
      <c r="H39" s="61"/>
      <c r="I39" s="61"/>
      <c r="J39" s="61"/>
      <c r="K39" s="61"/>
      <c r="P39" s="61"/>
      <c r="Q39" s="61"/>
      <c r="R39" s="61"/>
      <c r="S39" s="61"/>
    </row>
    <row r="40" spans="1:25" x14ac:dyDescent="0.15">
      <c r="A40" s="61"/>
      <c r="B40" s="61"/>
      <c r="C40" s="50"/>
      <c r="H40" s="61"/>
      <c r="I40" s="61"/>
      <c r="J40" s="61"/>
      <c r="K40" s="61"/>
      <c r="P40" s="61"/>
      <c r="Q40" s="61"/>
      <c r="R40" s="61"/>
      <c r="S40" s="61"/>
    </row>
    <row r="41" spans="1:25" x14ac:dyDescent="0.15">
      <c r="A41" s="61"/>
      <c r="B41" s="61"/>
      <c r="C41" s="50"/>
      <c r="H41" s="61"/>
      <c r="I41" s="61"/>
      <c r="J41" s="61"/>
      <c r="K41" s="61"/>
      <c r="P41" s="61"/>
      <c r="Q41" s="61"/>
      <c r="R41" s="61"/>
      <c r="S41" s="61"/>
    </row>
    <row r="44" spans="1:25" x14ac:dyDescent="0.15">
      <c r="B44" s="70" t="s">
        <v>0</v>
      </c>
      <c r="C44" s="70"/>
      <c r="D44" s="70"/>
      <c r="E44" s="70"/>
      <c r="F44" s="70"/>
      <c r="G44" s="70"/>
      <c r="H44" s="70"/>
      <c r="I44" s="70"/>
      <c r="J44" s="70"/>
      <c r="L44" s="10"/>
      <c r="M44" s="71" t="s">
        <v>1</v>
      </c>
      <c r="N44" s="71"/>
      <c r="O44" s="71"/>
      <c r="P44" s="71"/>
      <c r="Q44" s="71"/>
      <c r="R44" s="71" t="s">
        <v>15</v>
      </c>
      <c r="S44" s="71"/>
      <c r="T44" s="71"/>
      <c r="U44" s="71"/>
      <c r="V44" s="71"/>
    </row>
    <row r="45" spans="1:25" x14ac:dyDescent="0.15">
      <c r="B45" s="11" t="s">
        <v>3</v>
      </c>
      <c r="C45" s="12">
        <v>62</v>
      </c>
      <c r="D45" s="12">
        <v>62</v>
      </c>
      <c r="E45" s="13"/>
      <c r="F45" s="13"/>
      <c r="G45" s="13"/>
      <c r="H45" s="13"/>
      <c r="I45" s="13"/>
      <c r="J45" s="13"/>
      <c r="P45" s="72">
        <v>42745</v>
      </c>
      <c r="Q45" s="72"/>
      <c r="R45" s="72"/>
      <c r="S45" s="72"/>
      <c r="T45" s="13"/>
      <c r="U45" s="13"/>
      <c r="V45" s="13"/>
    </row>
    <row r="46" spans="1:25" x14ac:dyDescent="0.15">
      <c r="A46" s="73"/>
      <c r="B46" s="74"/>
      <c r="C46" s="77" t="s">
        <v>4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14"/>
      <c r="X46" s="14"/>
      <c r="Y46" s="15"/>
    </row>
    <row r="47" spans="1:25" ht="47.25" thickBot="1" x14ac:dyDescent="0.2">
      <c r="A47" s="75"/>
      <c r="B47" s="76"/>
      <c r="C47" s="16" t="s">
        <v>49</v>
      </c>
      <c r="D47" s="18" t="s">
        <v>32</v>
      </c>
      <c r="E47" s="18" t="s">
        <v>33</v>
      </c>
      <c r="F47" s="18" t="s">
        <v>34</v>
      </c>
      <c r="G47" s="18" t="s">
        <v>64</v>
      </c>
      <c r="H47" s="18" t="s">
        <v>40</v>
      </c>
      <c r="I47" s="18" t="s">
        <v>44</v>
      </c>
      <c r="J47" s="18" t="s">
        <v>65</v>
      </c>
      <c r="K47" s="18" t="s">
        <v>39</v>
      </c>
      <c r="L47" s="18" t="s">
        <v>66</v>
      </c>
      <c r="M47" s="18" t="s">
        <v>41</v>
      </c>
      <c r="N47" s="18" t="s">
        <v>47</v>
      </c>
      <c r="O47" s="18" t="s">
        <v>46</v>
      </c>
      <c r="P47" s="18"/>
      <c r="Q47" s="18"/>
      <c r="R47" s="18"/>
      <c r="S47" s="18"/>
      <c r="T47" s="18"/>
      <c r="U47" s="18"/>
      <c r="V47" s="17"/>
      <c r="W47" s="17"/>
      <c r="X47" s="17"/>
      <c r="Y47" s="15"/>
    </row>
    <row r="48" spans="1:25" ht="11.25" customHeight="1" x14ac:dyDescent="0.15">
      <c r="A48" s="80" t="s">
        <v>5</v>
      </c>
      <c r="B48" s="21" t="s">
        <v>61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>
        <v>60</v>
      </c>
      <c r="P48" s="22"/>
      <c r="Q48" s="22"/>
      <c r="R48" s="22"/>
      <c r="S48" s="22"/>
      <c r="T48" s="22"/>
      <c r="U48" s="22"/>
      <c r="V48" s="23"/>
      <c r="W48" s="23"/>
      <c r="X48" s="23"/>
      <c r="Y48" s="15"/>
    </row>
    <row r="49" spans="1:25" x14ac:dyDescent="0.15">
      <c r="A49" s="81"/>
      <c r="B49" s="24" t="s">
        <v>62</v>
      </c>
      <c r="C49" s="25"/>
      <c r="D49" s="25"/>
      <c r="E49" s="25">
        <v>3</v>
      </c>
      <c r="F49" s="25"/>
      <c r="G49" s="25">
        <v>20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15"/>
    </row>
    <row r="50" spans="1:25" x14ac:dyDescent="0.15">
      <c r="A50" s="81"/>
      <c r="B50" s="24" t="s">
        <v>34</v>
      </c>
      <c r="C50" s="25"/>
      <c r="D50" s="25"/>
      <c r="E50" s="25"/>
      <c r="F50" s="25">
        <v>15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ht="11.25" thickBot="1" x14ac:dyDescent="0.2">
      <c r="A51" s="82"/>
      <c r="B51" s="27" t="s">
        <v>27</v>
      </c>
      <c r="C51" s="28">
        <v>70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29"/>
      <c r="X51" s="29"/>
      <c r="Y51" s="15"/>
    </row>
    <row r="52" spans="1:25" ht="11.25" customHeight="1" x14ac:dyDescent="0.15">
      <c r="A52" s="80" t="s">
        <v>6</v>
      </c>
      <c r="B52" s="21" t="s">
        <v>63</v>
      </c>
      <c r="C52" s="22"/>
      <c r="D52" s="22"/>
      <c r="E52" s="22">
        <v>5</v>
      </c>
      <c r="F52" s="22"/>
      <c r="G52" s="22"/>
      <c r="H52" s="22">
        <v>110</v>
      </c>
      <c r="I52" s="22">
        <v>3</v>
      </c>
      <c r="J52" s="22"/>
      <c r="K52" s="22">
        <v>5</v>
      </c>
      <c r="L52" s="22">
        <v>25</v>
      </c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15"/>
    </row>
    <row r="53" spans="1:25" x14ac:dyDescent="0.15">
      <c r="A53" s="81"/>
      <c r="B53" s="24" t="s">
        <v>30</v>
      </c>
      <c r="C53" s="25"/>
      <c r="D53" s="25">
        <v>15</v>
      </c>
      <c r="E53" s="25"/>
      <c r="F53" s="25"/>
      <c r="G53" s="25"/>
      <c r="H53" s="25"/>
      <c r="I53" s="25"/>
      <c r="J53" s="25"/>
      <c r="K53" s="25"/>
      <c r="L53" s="25"/>
      <c r="M53" s="25">
        <v>55</v>
      </c>
      <c r="N53" s="25">
        <v>3</v>
      </c>
      <c r="O53" s="25"/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5" x14ac:dyDescent="0.15">
      <c r="A54" s="81"/>
      <c r="B54" s="24" t="s">
        <v>27</v>
      </c>
      <c r="C54" s="25">
        <v>60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ht="11.25" thickBot="1" x14ac:dyDescent="0.2">
      <c r="A55" s="82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15"/>
    </row>
    <row r="56" spans="1:25" ht="11.25" customHeight="1" x14ac:dyDescent="0.15">
      <c r="A56" s="80" t="s">
        <v>7</v>
      </c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15"/>
    </row>
    <row r="57" spans="1:25" x14ac:dyDescent="0.15">
      <c r="A57" s="81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ht="11.25" thickBot="1" x14ac:dyDescent="0.2">
      <c r="A59" s="83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8"/>
      <c r="W59" s="58"/>
      <c r="X59" s="58"/>
      <c r="Y59" s="15"/>
    </row>
    <row r="60" spans="1:25" ht="11.25" thickBot="1" x14ac:dyDescent="0.2">
      <c r="A60" s="1">
        <f>SUM(C45)</f>
        <v>62</v>
      </c>
      <c r="B60" s="2" t="s">
        <v>16</v>
      </c>
      <c r="C60" s="31">
        <f>SUM(C48:C51)</f>
        <v>70</v>
      </c>
      <c r="D60" s="31">
        <f t="shared" ref="D60:X60" si="6">SUM(D48:D51)</f>
        <v>0</v>
      </c>
      <c r="E60" s="31">
        <f t="shared" si="6"/>
        <v>3</v>
      </c>
      <c r="F60" s="31">
        <f t="shared" si="6"/>
        <v>15</v>
      </c>
      <c r="G60" s="31">
        <f t="shared" si="6"/>
        <v>20</v>
      </c>
      <c r="H60" s="31">
        <f t="shared" si="6"/>
        <v>0</v>
      </c>
      <c r="I60" s="31">
        <f t="shared" si="6"/>
        <v>0</v>
      </c>
      <c r="J60" s="31">
        <f t="shared" si="6"/>
        <v>0</v>
      </c>
      <c r="K60" s="31">
        <f t="shared" si="6"/>
        <v>0</v>
      </c>
      <c r="L60" s="31">
        <f t="shared" si="6"/>
        <v>0</v>
      </c>
      <c r="M60" s="31">
        <f t="shared" si="6"/>
        <v>0</v>
      </c>
      <c r="N60" s="31">
        <f t="shared" si="6"/>
        <v>0</v>
      </c>
      <c r="O60" s="31">
        <f t="shared" si="6"/>
        <v>60</v>
      </c>
      <c r="P60" s="31">
        <f t="shared" si="6"/>
        <v>0</v>
      </c>
      <c r="Q60" s="31">
        <f t="shared" si="6"/>
        <v>0</v>
      </c>
      <c r="R60" s="31">
        <f t="shared" si="6"/>
        <v>0</v>
      </c>
      <c r="S60" s="31">
        <f t="shared" si="6"/>
        <v>0</v>
      </c>
      <c r="T60" s="31">
        <f t="shared" si="6"/>
        <v>0</v>
      </c>
      <c r="U60" s="31">
        <f t="shared" si="6"/>
        <v>0</v>
      </c>
      <c r="V60" s="31">
        <f t="shared" si="6"/>
        <v>0</v>
      </c>
      <c r="W60" s="31">
        <f t="shared" si="6"/>
        <v>0</v>
      </c>
      <c r="X60" s="31">
        <f t="shared" si="6"/>
        <v>0</v>
      </c>
      <c r="Y60" s="15"/>
    </row>
    <row r="61" spans="1:25" x14ac:dyDescent="0.15">
      <c r="A61" s="3"/>
      <c r="B61" s="4" t="s">
        <v>17</v>
      </c>
      <c r="C61" s="33">
        <f>SUM(A60*C60)/1000</f>
        <v>4.34</v>
      </c>
      <c r="D61" s="33">
        <f>+(A60*D60)/1000</f>
        <v>0</v>
      </c>
      <c r="E61" s="33">
        <f>+(A60*E60)/1000</f>
        <v>0.186</v>
      </c>
      <c r="F61" s="33">
        <f>+(A60*F60)/1000</f>
        <v>0.93</v>
      </c>
      <c r="G61" s="33">
        <f>+(A60*G60)/1000</f>
        <v>1.24</v>
      </c>
      <c r="H61" s="33">
        <f>+(A60*H60)/1000</f>
        <v>0</v>
      </c>
      <c r="I61" s="33">
        <f>+(A60*I60)/1000</f>
        <v>0</v>
      </c>
      <c r="J61" s="33">
        <f>+(A60*J60)/1000</f>
        <v>0</v>
      </c>
      <c r="K61" s="33">
        <f>+(A60*K60)/1000</f>
        <v>0</v>
      </c>
      <c r="L61" s="33">
        <f>+(A60*L60)/1000</f>
        <v>0</v>
      </c>
      <c r="M61" s="33">
        <f>+(A60*M60)/1000</f>
        <v>0</v>
      </c>
      <c r="N61" s="33">
        <f>+(A60*N60)/1000</f>
        <v>0</v>
      </c>
      <c r="O61" s="33">
        <f>+(A60*O60)/1000</f>
        <v>3.72</v>
      </c>
      <c r="P61" s="33">
        <f>+(A60*P60)/1000</f>
        <v>0</v>
      </c>
      <c r="Q61" s="33">
        <f>+(A60*Q60)/1000</f>
        <v>0</v>
      </c>
      <c r="R61" s="33">
        <f>+(A60*R60)/1000</f>
        <v>0</v>
      </c>
      <c r="S61" s="33">
        <f>+(A60*S60)/1000</f>
        <v>0</v>
      </c>
      <c r="T61" s="33">
        <f>+(A60*T60)/1000</f>
        <v>0</v>
      </c>
      <c r="U61" s="33">
        <f>+(A60*U60)/1000</f>
        <v>0</v>
      </c>
      <c r="V61" s="33">
        <f>+(A60*V60)/1000</f>
        <v>0</v>
      </c>
      <c r="W61" s="33">
        <f>+(A60*W60)/1000</f>
        <v>0</v>
      </c>
      <c r="X61" s="33">
        <f>+(A60*X60)/1000</f>
        <v>0</v>
      </c>
      <c r="Y61" s="15"/>
    </row>
    <row r="62" spans="1:25" x14ac:dyDescent="0.15">
      <c r="A62" s="1">
        <f>SUM(D45)</f>
        <v>62</v>
      </c>
      <c r="B62" s="4" t="s">
        <v>18</v>
      </c>
      <c r="C62" s="34">
        <f>SUM(C52:C55)</f>
        <v>60</v>
      </c>
      <c r="D62" s="34">
        <f t="shared" ref="D62:X62" si="7">SUM(D52:D55)</f>
        <v>15</v>
      </c>
      <c r="E62" s="34">
        <f t="shared" si="7"/>
        <v>5</v>
      </c>
      <c r="F62" s="34">
        <f t="shared" si="7"/>
        <v>0</v>
      </c>
      <c r="G62" s="34">
        <f t="shared" si="7"/>
        <v>0</v>
      </c>
      <c r="H62" s="34">
        <f t="shared" si="7"/>
        <v>110</v>
      </c>
      <c r="I62" s="34">
        <f t="shared" si="7"/>
        <v>3</v>
      </c>
      <c r="J62" s="34">
        <f t="shared" si="7"/>
        <v>0</v>
      </c>
      <c r="K62" s="34">
        <f t="shared" si="7"/>
        <v>5</v>
      </c>
      <c r="L62" s="34">
        <f t="shared" si="7"/>
        <v>25</v>
      </c>
      <c r="M62" s="34">
        <f t="shared" si="7"/>
        <v>55</v>
      </c>
      <c r="N62" s="34">
        <f t="shared" si="7"/>
        <v>3</v>
      </c>
      <c r="O62" s="34">
        <f t="shared" si="7"/>
        <v>0</v>
      </c>
      <c r="P62" s="34">
        <f t="shared" si="7"/>
        <v>0</v>
      </c>
      <c r="Q62" s="34">
        <f t="shared" si="7"/>
        <v>0</v>
      </c>
      <c r="R62" s="34">
        <f t="shared" si="7"/>
        <v>0</v>
      </c>
      <c r="S62" s="34">
        <f t="shared" si="7"/>
        <v>0</v>
      </c>
      <c r="T62" s="34">
        <f t="shared" si="7"/>
        <v>0</v>
      </c>
      <c r="U62" s="34">
        <f t="shared" si="7"/>
        <v>0</v>
      </c>
      <c r="V62" s="34">
        <f t="shared" si="7"/>
        <v>0</v>
      </c>
      <c r="W62" s="34">
        <f t="shared" si="7"/>
        <v>0</v>
      </c>
      <c r="X62" s="34">
        <f t="shared" si="7"/>
        <v>0</v>
      </c>
      <c r="Y62" s="15"/>
    </row>
    <row r="63" spans="1:25" ht="11.25" thickBot="1" x14ac:dyDescent="0.2">
      <c r="A63" s="5"/>
      <c r="B63" s="6" t="s">
        <v>19</v>
      </c>
      <c r="C63" s="36">
        <f>SUM(A62*C62)/1000</f>
        <v>3.72</v>
      </c>
      <c r="D63" s="36">
        <f>+(A62*D62)/1000</f>
        <v>0.93</v>
      </c>
      <c r="E63" s="36">
        <f>+(A62*E62)/1000</f>
        <v>0.31</v>
      </c>
      <c r="F63" s="36">
        <f>+(A62*F62)/1000</f>
        <v>0</v>
      </c>
      <c r="G63" s="36">
        <f>+(A62*G62)/1000</f>
        <v>0</v>
      </c>
      <c r="H63" s="36">
        <f>+(A62*H62)/1000</f>
        <v>6.82</v>
      </c>
      <c r="I63" s="36">
        <f>+(A62*I62)/1000</f>
        <v>0.186</v>
      </c>
      <c r="J63" s="36">
        <f>+(A62*J62)/1000</f>
        <v>0</v>
      </c>
      <c r="K63" s="36">
        <f>+(A62*K62)/1000</f>
        <v>0.31</v>
      </c>
      <c r="L63" s="36">
        <f>+(A62*L62)/1000</f>
        <v>1.55</v>
      </c>
      <c r="M63" s="36">
        <f>+(A62*M62)/1000</f>
        <v>3.41</v>
      </c>
      <c r="N63" s="36">
        <f>+(A62*N62)/1000</f>
        <v>0.186</v>
      </c>
      <c r="O63" s="36">
        <f>+(A62*O62)/1000</f>
        <v>0</v>
      </c>
      <c r="P63" s="36">
        <f>+(A62*P62)/1000</f>
        <v>0</v>
      </c>
      <c r="Q63" s="36">
        <f>+(A62*Q62)/1000</f>
        <v>0</v>
      </c>
      <c r="R63" s="36">
        <f>+(A62*R62)/1000</f>
        <v>0</v>
      </c>
      <c r="S63" s="36">
        <f>+(A62*S62)/1000</f>
        <v>0</v>
      </c>
      <c r="T63" s="36">
        <f>+(A62*T62)/1000</f>
        <v>0</v>
      </c>
      <c r="U63" s="36">
        <f>+(A62*U62)/1000</f>
        <v>0</v>
      </c>
      <c r="V63" s="37">
        <f>+(A62*V62)/1000</f>
        <v>0</v>
      </c>
      <c r="W63" s="37">
        <f>+(A62*W62)/1000</f>
        <v>0</v>
      </c>
      <c r="X63" s="37">
        <f>+(A62*X62)/1000</f>
        <v>0</v>
      </c>
      <c r="Y63" s="15"/>
    </row>
    <row r="64" spans="1:25" x14ac:dyDescent="0.15">
      <c r="A64" s="84" t="s">
        <v>8</v>
      </c>
      <c r="B64" s="85"/>
      <c r="C64" s="38">
        <f>+C63+C61</f>
        <v>8.06</v>
      </c>
      <c r="D64" s="38">
        <f t="shared" ref="D64:X64" si="8">+D63+D61</f>
        <v>0.93</v>
      </c>
      <c r="E64" s="38">
        <f t="shared" si="8"/>
        <v>0.496</v>
      </c>
      <c r="F64" s="38">
        <f t="shared" si="8"/>
        <v>0.93</v>
      </c>
      <c r="G64" s="38">
        <f t="shared" si="8"/>
        <v>1.24</v>
      </c>
      <c r="H64" s="38">
        <f t="shared" si="8"/>
        <v>6.82</v>
      </c>
      <c r="I64" s="38">
        <f t="shared" si="8"/>
        <v>0.186</v>
      </c>
      <c r="J64" s="38">
        <f t="shared" si="8"/>
        <v>0</v>
      </c>
      <c r="K64" s="38">
        <f t="shared" si="8"/>
        <v>0.31</v>
      </c>
      <c r="L64" s="38">
        <f t="shared" si="8"/>
        <v>1.55</v>
      </c>
      <c r="M64" s="38">
        <f t="shared" si="8"/>
        <v>3.41</v>
      </c>
      <c r="N64" s="38">
        <f t="shared" si="8"/>
        <v>0.186</v>
      </c>
      <c r="O64" s="38">
        <f t="shared" si="8"/>
        <v>3.72</v>
      </c>
      <c r="P64" s="38">
        <f t="shared" si="8"/>
        <v>0</v>
      </c>
      <c r="Q64" s="38">
        <f t="shared" si="8"/>
        <v>0</v>
      </c>
      <c r="R64" s="38">
        <f t="shared" si="8"/>
        <v>0</v>
      </c>
      <c r="S64" s="38">
        <f t="shared" si="8"/>
        <v>0</v>
      </c>
      <c r="T64" s="38">
        <f t="shared" si="8"/>
        <v>0</v>
      </c>
      <c r="U64" s="38">
        <f t="shared" si="8"/>
        <v>0</v>
      </c>
      <c r="V64" s="39">
        <f t="shared" si="8"/>
        <v>0</v>
      </c>
      <c r="W64" s="39">
        <f t="shared" si="8"/>
        <v>0</v>
      </c>
      <c r="X64" s="39">
        <f t="shared" si="8"/>
        <v>0</v>
      </c>
      <c r="Y64" s="15"/>
    </row>
    <row r="65" spans="1:25" x14ac:dyDescent="0.15">
      <c r="A65" s="77" t="s">
        <v>9</v>
      </c>
      <c r="B65" s="7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  <c r="W65" s="41"/>
      <c r="X65" s="41"/>
      <c r="Y65" s="15"/>
    </row>
    <row r="66" spans="1:25" x14ac:dyDescent="0.15">
      <c r="A66" s="7">
        <f>SUM(A60)</f>
        <v>62</v>
      </c>
      <c r="B66" s="8" t="s">
        <v>10</v>
      </c>
      <c r="C66" s="42">
        <f>SUM(C61*C65)</f>
        <v>0</v>
      </c>
      <c r="D66" s="42">
        <f>SUM(D61*D65)</f>
        <v>0</v>
      </c>
      <c r="E66" s="42">
        <f t="shared" ref="E66:X66" si="9">SUM(E61*E65)</f>
        <v>0</v>
      </c>
      <c r="F66" s="42">
        <f t="shared" si="9"/>
        <v>0</v>
      </c>
      <c r="G66" s="42">
        <f t="shared" si="9"/>
        <v>0</v>
      </c>
      <c r="H66" s="42">
        <f t="shared" si="9"/>
        <v>0</v>
      </c>
      <c r="I66" s="42">
        <f t="shared" si="9"/>
        <v>0</v>
      </c>
      <c r="J66" s="42">
        <f t="shared" si="9"/>
        <v>0</v>
      </c>
      <c r="K66" s="42">
        <f t="shared" si="9"/>
        <v>0</v>
      </c>
      <c r="L66" s="42">
        <f t="shared" si="9"/>
        <v>0</v>
      </c>
      <c r="M66" s="42">
        <f t="shared" si="9"/>
        <v>0</v>
      </c>
      <c r="N66" s="42">
        <f t="shared" si="9"/>
        <v>0</v>
      </c>
      <c r="O66" s="42">
        <f t="shared" si="9"/>
        <v>0</v>
      </c>
      <c r="P66" s="42">
        <f t="shared" si="9"/>
        <v>0</v>
      </c>
      <c r="Q66" s="42">
        <f t="shared" si="9"/>
        <v>0</v>
      </c>
      <c r="R66" s="42">
        <f t="shared" si="9"/>
        <v>0</v>
      </c>
      <c r="S66" s="42">
        <f t="shared" si="9"/>
        <v>0</v>
      </c>
      <c r="T66" s="42">
        <f t="shared" si="9"/>
        <v>0</v>
      </c>
      <c r="U66" s="42">
        <f t="shared" si="9"/>
        <v>0</v>
      </c>
      <c r="V66" s="42">
        <f t="shared" si="9"/>
        <v>0</v>
      </c>
      <c r="W66" s="42">
        <f t="shared" si="9"/>
        <v>0</v>
      </c>
      <c r="X66" s="42">
        <f t="shared" si="9"/>
        <v>0</v>
      </c>
      <c r="Y66" s="43">
        <f>SUM(C66:X66)</f>
        <v>0</v>
      </c>
    </row>
    <row r="67" spans="1:25" x14ac:dyDescent="0.15">
      <c r="A67" s="7">
        <f>SUM(A62)</f>
        <v>62</v>
      </c>
      <c r="B67" s="8" t="s">
        <v>10</v>
      </c>
      <c r="C67" s="42">
        <f>SUM(C63*C65)</f>
        <v>0</v>
      </c>
      <c r="D67" s="42">
        <f>SUM(D63*D65)</f>
        <v>0</v>
      </c>
      <c r="E67" s="42">
        <f t="shared" ref="E67:X67" si="10">SUM(E63*E65)</f>
        <v>0</v>
      </c>
      <c r="F67" s="42">
        <f t="shared" si="10"/>
        <v>0</v>
      </c>
      <c r="G67" s="42">
        <f t="shared" si="10"/>
        <v>0</v>
      </c>
      <c r="H67" s="42">
        <f t="shared" si="10"/>
        <v>0</v>
      </c>
      <c r="I67" s="42">
        <f t="shared" si="10"/>
        <v>0</v>
      </c>
      <c r="J67" s="42">
        <f t="shared" si="10"/>
        <v>0</v>
      </c>
      <c r="K67" s="42">
        <f t="shared" si="10"/>
        <v>0</v>
      </c>
      <c r="L67" s="42">
        <f t="shared" si="10"/>
        <v>0</v>
      </c>
      <c r="M67" s="42">
        <f t="shared" si="10"/>
        <v>0</v>
      </c>
      <c r="N67" s="42">
        <f t="shared" si="10"/>
        <v>0</v>
      </c>
      <c r="O67" s="42">
        <f t="shared" si="10"/>
        <v>0</v>
      </c>
      <c r="P67" s="42">
        <f t="shared" si="10"/>
        <v>0</v>
      </c>
      <c r="Q67" s="42">
        <f t="shared" si="10"/>
        <v>0</v>
      </c>
      <c r="R67" s="42">
        <f t="shared" si="10"/>
        <v>0</v>
      </c>
      <c r="S67" s="42">
        <f t="shared" si="10"/>
        <v>0</v>
      </c>
      <c r="T67" s="42">
        <f t="shared" si="10"/>
        <v>0</v>
      </c>
      <c r="U67" s="42">
        <f t="shared" si="10"/>
        <v>0</v>
      </c>
      <c r="V67" s="42">
        <f t="shared" si="10"/>
        <v>0</v>
      </c>
      <c r="W67" s="42">
        <f t="shared" si="10"/>
        <v>0</v>
      </c>
      <c r="X67" s="42">
        <f t="shared" si="10"/>
        <v>0</v>
      </c>
      <c r="Y67" s="43">
        <f>SUM(C67:X67)</f>
        <v>0</v>
      </c>
    </row>
    <row r="68" spans="1:25" x14ac:dyDescent="0.15">
      <c r="A68" s="68" t="s">
        <v>11</v>
      </c>
      <c r="B68" s="69"/>
      <c r="C68" s="44">
        <f>SUM(C66:C67)</f>
        <v>0</v>
      </c>
      <c r="D68" s="44">
        <f t="shared" ref="D68:X68" si="11">+D64*D65</f>
        <v>0</v>
      </c>
      <c r="E68" s="44">
        <f t="shared" si="11"/>
        <v>0</v>
      </c>
      <c r="F68" s="44">
        <f t="shared" si="11"/>
        <v>0</v>
      </c>
      <c r="G68" s="44">
        <f t="shared" si="11"/>
        <v>0</v>
      </c>
      <c r="H68" s="44">
        <f t="shared" si="11"/>
        <v>0</v>
      </c>
      <c r="I68" s="44">
        <f t="shared" si="11"/>
        <v>0</v>
      </c>
      <c r="J68" s="44">
        <f t="shared" si="11"/>
        <v>0</v>
      </c>
      <c r="K68" s="44">
        <f t="shared" si="11"/>
        <v>0</v>
      </c>
      <c r="L68" s="44">
        <f t="shared" si="11"/>
        <v>0</v>
      </c>
      <c r="M68" s="44">
        <f t="shared" si="11"/>
        <v>0</v>
      </c>
      <c r="N68" s="44">
        <f t="shared" si="11"/>
        <v>0</v>
      </c>
      <c r="O68" s="44">
        <f t="shared" si="11"/>
        <v>0</v>
      </c>
      <c r="P68" s="44">
        <f t="shared" si="11"/>
        <v>0</v>
      </c>
      <c r="Q68" s="44">
        <f t="shared" si="11"/>
        <v>0</v>
      </c>
      <c r="R68" s="44">
        <f t="shared" si="11"/>
        <v>0</v>
      </c>
      <c r="S68" s="44">
        <f t="shared" si="11"/>
        <v>0</v>
      </c>
      <c r="T68" s="44">
        <f t="shared" si="11"/>
        <v>0</v>
      </c>
      <c r="U68" s="44">
        <f t="shared" si="11"/>
        <v>0</v>
      </c>
      <c r="V68" s="45">
        <f t="shared" si="11"/>
        <v>0</v>
      </c>
      <c r="W68" s="45">
        <f t="shared" si="11"/>
        <v>0</v>
      </c>
      <c r="X68" s="45">
        <f t="shared" si="11"/>
        <v>0</v>
      </c>
      <c r="Y68" s="43">
        <f>SUM(C68:X68)</f>
        <v>0</v>
      </c>
    </row>
    <row r="69" spans="1:25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</row>
    <row r="70" spans="1:25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7"/>
    </row>
    <row r="71" spans="1:25" x14ac:dyDescent="0.15">
      <c r="A71" s="86" t="s">
        <v>12</v>
      </c>
      <c r="B71" s="86"/>
      <c r="C71" s="50"/>
      <c r="H71" s="86" t="s">
        <v>13</v>
      </c>
      <c r="I71" s="86"/>
      <c r="J71" s="86"/>
      <c r="K71" s="86"/>
      <c r="P71" s="86" t="s">
        <v>14</v>
      </c>
      <c r="Q71" s="86"/>
      <c r="R71" s="86"/>
      <c r="S71" s="86"/>
    </row>
  </sheetData>
  <mergeCells count="30">
    <mergeCell ref="P71:S71"/>
    <mergeCell ref="P45:S45"/>
    <mergeCell ref="A46:B47"/>
    <mergeCell ref="C46:V46"/>
    <mergeCell ref="A48:A51"/>
    <mergeCell ref="A52:A55"/>
    <mergeCell ref="A56:A59"/>
    <mergeCell ref="A64:B64"/>
    <mergeCell ref="A65:B65"/>
    <mergeCell ref="A68:B68"/>
    <mergeCell ref="A71:B71"/>
    <mergeCell ref="H71:K71"/>
    <mergeCell ref="A28:B28"/>
    <mergeCell ref="H28:K28"/>
    <mergeCell ref="P28:S28"/>
    <mergeCell ref="B44:J44"/>
    <mergeCell ref="M44:Q44"/>
    <mergeCell ref="R44:V44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43" workbookViewId="0">
      <selection activeCell="Q57" sqref="P57:Q59"/>
    </sheetView>
  </sheetViews>
  <sheetFormatPr defaultRowHeight="10.5" x14ac:dyDescent="0.15"/>
  <cols>
    <col min="1" max="1" width="3.140625" style="9" customWidth="1"/>
    <col min="2" max="2" width="17.42578125" style="9" customWidth="1"/>
    <col min="3" max="4" width="4.42578125" style="9" customWidth="1"/>
    <col min="5" max="5" width="4.140625" style="9" customWidth="1"/>
    <col min="6" max="6" width="5" style="9" customWidth="1"/>
    <col min="7" max="7" width="4.140625" style="9" customWidth="1"/>
    <col min="8" max="11" width="3.85546875" style="9" customWidth="1"/>
    <col min="12" max="12" width="4.28515625" style="9" customWidth="1"/>
    <col min="13" max="14" width="3.85546875" style="9" customWidth="1"/>
    <col min="15" max="15" width="4.7109375" style="9" customWidth="1"/>
    <col min="16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38</v>
      </c>
      <c r="D2" s="12">
        <v>38</v>
      </c>
      <c r="E2" s="13"/>
      <c r="F2" s="13"/>
      <c r="G2" s="13"/>
      <c r="H2" s="13"/>
      <c r="I2" s="13"/>
      <c r="J2" s="13"/>
      <c r="P2" s="72">
        <v>42746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62.25" thickBot="1" x14ac:dyDescent="0.2">
      <c r="A4" s="75"/>
      <c r="B4" s="76"/>
      <c r="C4" s="16" t="s">
        <v>49</v>
      </c>
      <c r="D4" s="17" t="s">
        <v>33</v>
      </c>
      <c r="E4" s="18" t="s">
        <v>34</v>
      </c>
      <c r="F4" s="18" t="s">
        <v>35</v>
      </c>
      <c r="G4" s="18" t="s">
        <v>64</v>
      </c>
      <c r="H4" s="18" t="s">
        <v>37</v>
      </c>
      <c r="I4" s="19" t="s">
        <v>60</v>
      </c>
      <c r="J4" s="18" t="s">
        <v>39</v>
      </c>
      <c r="K4" s="18" t="s">
        <v>56</v>
      </c>
      <c r="L4" s="18" t="s">
        <v>40</v>
      </c>
      <c r="M4" s="18" t="s">
        <v>66</v>
      </c>
      <c r="N4" s="19" t="s">
        <v>44</v>
      </c>
      <c r="O4" s="18" t="s">
        <v>47</v>
      </c>
      <c r="P4" s="18" t="s">
        <v>65</v>
      </c>
      <c r="Q4" s="18" t="s">
        <v>80</v>
      </c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75</v>
      </c>
      <c r="C6" s="25"/>
      <c r="D6" s="25">
        <v>5</v>
      </c>
      <c r="E6" s="25"/>
      <c r="F6" s="25"/>
      <c r="G6" s="25">
        <v>30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76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77</v>
      </c>
      <c r="C9" s="22"/>
      <c r="D9" s="22"/>
      <c r="E9" s="22"/>
      <c r="F9" s="22"/>
      <c r="G9" s="22"/>
      <c r="H9" s="22">
        <v>40</v>
      </c>
      <c r="I9" s="22">
        <v>20</v>
      </c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78</v>
      </c>
      <c r="C10" s="25"/>
      <c r="D10" s="25">
        <v>10</v>
      </c>
      <c r="E10" s="25"/>
      <c r="F10" s="25"/>
      <c r="G10" s="25"/>
      <c r="H10" s="25"/>
      <c r="I10" s="25"/>
      <c r="J10" s="25"/>
      <c r="K10" s="25">
        <v>220</v>
      </c>
      <c r="L10" s="25"/>
      <c r="M10" s="25"/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79</v>
      </c>
      <c r="C13" s="22"/>
      <c r="D13" s="22">
        <v>5</v>
      </c>
      <c r="E13" s="22"/>
      <c r="F13" s="22"/>
      <c r="G13" s="22"/>
      <c r="H13" s="22"/>
      <c r="I13" s="22"/>
      <c r="J13" s="22">
        <v>5</v>
      </c>
      <c r="K13" s="22"/>
      <c r="L13" s="22">
        <v>100</v>
      </c>
      <c r="M13" s="22">
        <v>20</v>
      </c>
      <c r="N13" s="22">
        <v>3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34</v>
      </c>
      <c r="C14" s="25"/>
      <c r="D14" s="25"/>
      <c r="E14" s="25">
        <v>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38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20</v>
      </c>
      <c r="G17" s="31">
        <f t="shared" si="0"/>
        <v>30</v>
      </c>
      <c r="H17" s="31">
        <f t="shared" si="0"/>
        <v>40</v>
      </c>
      <c r="I17" s="31">
        <f t="shared" si="0"/>
        <v>20</v>
      </c>
      <c r="J17" s="31">
        <f t="shared" si="0"/>
        <v>15</v>
      </c>
      <c r="K17" s="31">
        <f t="shared" si="0"/>
        <v>220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1">
        <f t="shared" si="0"/>
        <v>5</v>
      </c>
      <c r="P17" s="31">
        <f t="shared" si="0"/>
        <v>0</v>
      </c>
      <c r="Q17" s="31">
        <f t="shared" si="0"/>
        <v>70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3.04</v>
      </c>
      <c r="D18" s="33">
        <f>+(A17*D17)/1000</f>
        <v>0.56999999999999995</v>
      </c>
      <c r="E18" s="33">
        <f>+(A17*E17)/1000</f>
        <v>0.26600000000000001</v>
      </c>
      <c r="F18" s="33">
        <f>+(A17*F17)/1000</f>
        <v>0.76</v>
      </c>
      <c r="G18" s="33">
        <f>+(A17*G17)/1000</f>
        <v>1.1399999999999999</v>
      </c>
      <c r="H18" s="33">
        <f>+(A17*H17)/1000</f>
        <v>1.52</v>
      </c>
      <c r="I18" s="33">
        <f>+(A17*I17)/1000</f>
        <v>0.76</v>
      </c>
      <c r="J18" s="33">
        <f>+(A17*J17)/1000</f>
        <v>0.56999999999999995</v>
      </c>
      <c r="K18" s="33">
        <f>+(A17*K17)/1000</f>
        <v>8.36</v>
      </c>
      <c r="L18" s="33">
        <f>+(A17*L17)/1000</f>
        <v>0</v>
      </c>
      <c r="M18" s="33">
        <f>+(A17*M17)/1000</f>
        <v>0</v>
      </c>
      <c r="N18" s="33">
        <f>+(A17*N17)/1000</f>
        <v>0</v>
      </c>
      <c r="O18" s="33">
        <f>+(A17*O17)/1000</f>
        <v>0.19</v>
      </c>
      <c r="P18" s="33">
        <f>+(A17*P17)/1000</f>
        <v>0</v>
      </c>
      <c r="Q18" s="33">
        <f>+(A17*Q17)/1000</f>
        <v>2.66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38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5</v>
      </c>
      <c r="K19" s="34">
        <f t="shared" si="1"/>
        <v>0</v>
      </c>
      <c r="L19" s="34">
        <f t="shared" si="1"/>
        <v>100</v>
      </c>
      <c r="M19" s="34">
        <f t="shared" si="1"/>
        <v>20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1.52</v>
      </c>
      <c r="D20" s="36">
        <f>+(A19*D19)/1000</f>
        <v>0.19</v>
      </c>
      <c r="E20" s="36">
        <f>+(A19*E19)/1000</f>
        <v>0.26600000000000001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0.19</v>
      </c>
      <c r="K20" s="36">
        <f>+(A19*K19)/1000</f>
        <v>0</v>
      </c>
      <c r="L20" s="36">
        <f>+(A19*L19)/1000</f>
        <v>3.8</v>
      </c>
      <c r="M20" s="36">
        <f>+(A19*M19)/1000</f>
        <v>0.76</v>
      </c>
      <c r="N20" s="36">
        <f>+(A19*N19)/1000</f>
        <v>0.114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4.5600000000000005</v>
      </c>
      <c r="D21" s="38">
        <f t="shared" ref="D21:X21" si="2">+D20+D18</f>
        <v>0.76</v>
      </c>
      <c r="E21" s="38">
        <f t="shared" si="2"/>
        <v>0.53200000000000003</v>
      </c>
      <c r="F21" s="38">
        <f t="shared" si="2"/>
        <v>0.76</v>
      </c>
      <c r="G21" s="38">
        <f t="shared" si="2"/>
        <v>1.1399999999999999</v>
      </c>
      <c r="H21" s="38">
        <f t="shared" si="2"/>
        <v>1.52</v>
      </c>
      <c r="I21" s="38">
        <f t="shared" si="2"/>
        <v>0.76</v>
      </c>
      <c r="J21" s="38">
        <f t="shared" si="2"/>
        <v>0.76</v>
      </c>
      <c r="K21" s="38">
        <f t="shared" si="2"/>
        <v>8.36</v>
      </c>
      <c r="L21" s="38">
        <f t="shared" si="2"/>
        <v>3.8</v>
      </c>
      <c r="M21" s="38">
        <f t="shared" si="2"/>
        <v>0.76</v>
      </c>
      <c r="N21" s="38">
        <f t="shared" si="2"/>
        <v>0.114</v>
      </c>
      <c r="O21" s="38">
        <f t="shared" si="2"/>
        <v>0.19</v>
      </c>
      <c r="P21" s="38">
        <f t="shared" si="2"/>
        <v>0</v>
      </c>
      <c r="Q21" s="38">
        <f t="shared" si="2"/>
        <v>2.66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38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38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2"/>
      <c r="B29" s="62"/>
      <c r="C29" s="50"/>
      <c r="H29" s="62"/>
      <c r="I29" s="62"/>
      <c r="J29" s="62"/>
      <c r="K29" s="62"/>
      <c r="P29" s="62"/>
      <c r="Q29" s="62"/>
      <c r="R29" s="62"/>
      <c r="S29" s="62"/>
    </row>
    <row r="30" spans="1:25" x14ac:dyDescent="0.15">
      <c r="A30" s="62"/>
      <c r="B30" s="62"/>
      <c r="C30" s="50"/>
      <c r="H30" s="62"/>
      <c r="I30" s="62"/>
      <c r="J30" s="62"/>
      <c r="K30" s="62"/>
      <c r="P30" s="62"/>
      <c r="Q30" s="62"/>
      <c r="R30" s="62"/>
      <c r="S30" s="62"/>
    </row>
    <row r="31" spans="1:25" x14ac:dyDescent="0.15">
      <c r="A31" s="62"/>
      <c r="B31" s="62"/>
      <c r="C31" s="50"/>
      <c r="H31" s="62"/>
      <c r="I31" s="62"/>
      <c r="J31" s="62"/>
      <c r="K31" s="62"/>
      <c r="P31" s="62"/>
      <c r="Q31" s="62"/>
      <c r="R31" s="62"/>
      <c r="S31" s="62"/>
    </row>
    <row r="32" spans="1:25" x14ac:dyDescent="0.15">
      <c r="A32" s="62"/>
      <c r="B32" s="62"/>
      <c r="C32" s="50"/>
      <c r="H32" s="62"/>
      <c r="I32" s="62"/>
      <c r="J32" s="62"/>
      <c r="K32" s="62"/>
      <c r="P32" s="62"/>
      <c r="Q32" s="62"/>
      <c r="R32" s="62"/>
      <c r="S32" s="62"/>
    </row>
    <row r="33" spans="1:25" x14ac:dyDescent="0.15">
      <c r="A33" s="62"/>
      <c r="B33" s="62"/>
      <c r="C33" s="50"/>
      <c r="H33" s="62"/>
      <c r="I33" s="62"/>
      <c r="J33" s="62"/>
      <c r="K33" s="62"/>
      <c r="P33" s="62"/>
      <c r="Q33" s="62"/>
      <c r="R33" s="62"/>
      <c r="S33" s="62"/>
    </row>
    <row r="34" spans="1:25" x14ac:dyDescent="0.15">
      <c r="A34" s="62"/>
      <c r="B34" s="62"/>
      <c r="C34" s="50"/>
      <c r="H34" s="62"/>
      <c r="I34" s="62"/>
      <c r="J34" s="62"/>
      <c r="K34" s="62"/>
      <c r="P34" s="62"/>
      <c r="Q34" s="62"/>
      <c r="R34" s="62"/>
      <c r="S34" s="62"/>
    </row>
    <row r="35" spans="1:25" x14ac:dyDescent="0.15">
      <c r="A35" s="62"/>
      <c r="B35" s="62"/>
      <c r="C35" s="50"/>
      <c r="H35" s="62"/>
      <c r="I35" s="62"/>
      <c r="J35" s="62"/>
      <c r="K35" s="62"/>
      <c r="P35" s="62"/>
      <c r="Q35" s="62"/>
      <c r="R35" s="62"/>
      <c r="S35" s="62"/>
    </row>
    <row r="36" spans="1:25" x14ac:dyDescent="0.15">
      <c r="A36" s="62"/>
      <c r="B36" s="62"/>
      <c r="C36" s="50"/>
      <c r="H36" s="62"/>
      <c r="I36" s="62"/>
      <c r="J36" s="62"/>
      <c r="K36" s="62"/>
      <c r="P36" s="62"/>
      <c r="Q36" s="62"/>
      <c r="R36" s="62"/>
      <c r="S36" s="62"/>
    </row>
    <row r="37" spans="1:25" x14ac:dyDescent="0.15">
      <c r="A37" s="62"/>
      <c r="B37" s="62"/>
      <c r="C37" s="50"/>
      <c r="H37" s="62"/>
      <c r="I37" s="62"/>
      <c r="J37" s="62"/>
      <c r="K37" s="62"/>
      <c r="P37" s="62"/>
      <c r="Q37" s="62"/>
      <c r="R37" s="62"/>
      <c r="S37" s="62"/>
    </row>
    <row r="38" spans="1:25" x14ac:dyDescent="0.15">
      <c r="A38" s="62"/>
      <c r="B38" s="62"/>
      <c r="C38" s="50"/>
      <c r="H38" s="62"/>
      <c r="I38" s="62"/>
      <c r="J38" s="62"/>
      <c r="K38" s="62"/>
      <c r="P38" s="62"/>
      <c r="Q38" s="62"/>
      <c r="R38" s="62"/>
      <c r="S38" s="62"/>
    </row>
    <row r="39" spans="1:25" x14ac:dyDescent="0.15">
      <c r="A39" s="62"/>
      <c r="B39" s="62"/>
      <c r="C39" s="50"/>
      <c r="H39" s="62"/>
      <c r="I39" s="62"/>
      <c r="J39" s="62"/>
      <c r="K39" s="62"/>
      <c r="P39" s="62"/>
      <c r="Q39" s="62"/>
      <c r="R39" s="62"/>
      <c r="S39" s="62"/>
    </row>
    <row r="40" spans="1:25" x14ac:dyDescent="0.15">
      <c r="A40" s="62"/>
      <c r="B40" s="62"/>
      <c r="C40" s="50"/>
      <c r="H40" s="62"/>
      <c r="I40" s="62"/>
      <c r="J40" s="62"/>
      <c r="K40" s="62"/>
      <c r="P40" s="62"/>
      <c r="Q40" s="62"/>
      <c r="R40" s="62"/>
      <c r="S40" s="62"/>
    </row>
    <row r="41" spans="1:25" x14ac:dyDescent="0.15">
      <c r="A41" s="62"/>
      <c r="B41" s="62"/>
      <c r="C41" s="50"/>
      <c r="H41" s="62"/>
      <c r="I41" s="62"/>
      <c r="J41" s="62"/>
      <c r="K41" s="62"/>
      <c r="P41" s="62"/>
      <c r="Q41" s="62"/>
      <c r="R41" s="62"/>
      <c r="S41" s="62"/>
    </row>
    <row r="42" spans="1:25" x14ac:dyDescent="0.15">
      <c r="A42" s="62"/>
      <c r="B42" s="62"/>
      <c r="C42" s="50"/>
      <c r="H42" s="62"/>
      <c r="I42" s="62"/>
      <c r="J42" s="62"/>
      <c r="K42" s="62"/>
      <c r="P42" s="62"/>
      <c r="Q42" s="62"/>
      <c r="R42" s="62"/>
      <c r="S42" s="62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67</v>
      </c>
      <c r="D46" s="12">
        <v>67</v>
      </c>
      <c r="E46" s="13"/>
      <c r="F46" s="13"/>
      <c r="G46" s="13"/>
      <c r="H46" s="13"/>
      <c r="I46" s="13"/>
      <c r="J46" s="13"/>
      <c r="P46" s="72">
        <v>42746</v>
      </c>
      <c r="Q46" s="72"/>
      <c r="R46" s="72"/>
      <c r="S46" s="72"/>
      <c r="T46" s="13"/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61.5" thickBot="1" x14ac:dyDescent="0.2">
      <c r="A48" s="75"/>
      <c r="B48" s="76"/>
      <c r="C48" s="16" t="s">
        <v>49</v>
      </c>
      <c r="D48" s="18" t="s">
        <v>32</v>
      </c>
      <c r="E48" s="18" t="s">
        <v>83</v>
      </c>
      <c r="F48" s="18" t="s">
        <v>34</v>
      </c>
      <c r="G48" s="18" t="s">
        <v>85</v>
      </c>
      <c r="H48" s="18" t="s">
        <v>38</v>
      </c>
      <c r="I48" s="18" t="s">
        <v>37</v>
      </c>
      <c r="J48" s="18" t="s">
        <v>74</v>
      </c>
      <c r="K48" s="18" t="s">
        <v>73</v>
      </c>
      <c r="L48" s="18" t="s">
        <v>86</v>
      </c>
      <c r="M48" s="18" t="s">
        <v>87</v>
      </c>
      <c r="N48" s="18" t="s">
        <v>47</v>
      </c>
      <c r="O48" s="18" t="s">
        <v>80</v>
      </c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24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70</v>
      </c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81</v>
      </c>
      <c r="C50" s="25"/>
      <c r="D50" s="25">
        <v>3</v>
      </c>
      <c r="E50" s="25">
        <v>70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49</v>
      </c>
      <c r="C51" s="25">
        <v>70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28</v>
      </c>
      <c r="C53" s="22"/>
      <c r="D53" s="22">
        <v>5</v>
      </c>
      <c r="E53" s="22"/>
      <c r="F53" s="22"/>
      <c r="G53" s="22">
        <v>7</v>
      </c>
      <c r="H53" s="22">
        <v>25</v>
      </c>
      <c r="I53" s="22">
        <v>25</v>
      </c>
      <c r="J53" s="22">
        <v>15</v>
      </c>
      <c r="K53" s="22">
        <v>3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82</v>
      </c>
      <c r="C54" s="25"/>
      <c r="D54" s="25">
        <v>15</v>
      </c>
      <c r="E54" s="25"/>
      <c r="F54" s="25"/>
      <c r="G54" s="25"/>
      <c r="H54" s="25"/>
      <c r="I54" s="25"/>
      <c r="J54" s="25"/>
      <c r="K54" s="25"/>
      <c r="L54" s="25">
        <v>30</v>
      </c>
      <c r="M54" s="25">
        <v>30</v>
      </c>
      <c r="N54" s="25">
        <v>3</v>
      </c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84</v>
      </c>
      <c r="C55" s="25">
        <v>80</v>
      </c>
      <c r="D55" s="25"/>
      <c r="E55" s="25"/>
      <c r="F55" s="25">
        <v>15</v>
      </c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67</v>
      </c>
      <c r="B61" s="2" t="s">
        <v>16</v>
      </c>
      <c r="C61" s="31">
        <f>SUM(C49:C52)</f>
        <v>70</v>
      </c>
      <c r="D61" s="31">
        <f t="shared" ref="D61:X61" si="6">SUM(D49:D52)</f>
        <v>3</v>
      </c>
      <c r="E61" s="31">
        <f t="shared" si="6"/>
        <v>70</v>
      </c>
      <c r="F61" s="31">
        <f t="shared" si="6"/>
        <v>0</v>
      </c>
      <c r="G61" s="31">
        <f t="shared" si="6"/>
        <v>0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0</v>
      </c>
      <c r="N61" s="31">
        <f t="shared" si="6"/>
        <v>0</v>
      </c>
      <c r="O61" s="31">
        <f t="shared" si="6"/>
        <v>70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4.6900000000000004</v>
      </c>
      <c r="D62" s="33">
        <f>+(A61*D61)/1000</f>
        <v>0.20100000000000001</v>
      </c>
      <c r="E62" s="33">
        <f>+(A61*E61)/1000</f>
        <v>4.6900000000000004</v>
      </c>
      <c r="F62" s="33">
        <f>+(A61*F61)/1000</f>
        <v>0</v>
      </c>
      <c r="G62" s="33">
        <f>+(A61*G61)/1000</f>
        <v>0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0</v>
      </c>
      <c r="N62" s="33">
        <f>+(A61*N61)/1000</f>
        <v>0</v>
      </c>
      <c r="O62" s="33">
        <f>+(A61*O61)/1000</f>
        <v>4.6900000000000004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67</v>
      </c>
      <c r="B63" s="4" t="s">
        <v>18</v>
      </c>
      <c r="C63" s="34">
        <f>SUM(C53:C56)</f>
        <v>80</v>
      </c>
      <c r="D63" s="34">
        <f t="shared" ref="D63:X63" si="7">SUM(D53:D56)</f>
        <v>20</v>
      </c>
      <c r="E63" s="34">
        <f t="shared" si="7"/>
        <v>0</v>
      </c>
      <c r="F63" s="34">
        <f t="shared" si="7"/>
        <v>15</v>
      </c>
      <c r="G63" s="34">
        <f t="shared" si="7"/>
        <v>7</v>
      </c>
      <c r="H63" s="34">
        <f t="shared" si="7"/>
        <v>25</v>
      </c>
      <c r="I63" s="34">
        <f t="shared" si="7"/>
        <v>25</v>
      </c>
      <c r="J63" s="34">
        <f t="shared" si="7"/>
        <v>15</v>
      </c>
      <c r="K63" s="34">
        <f t="shared" si="7"/>
        <v>3</v>
      </c>
      <c r="L63" s="34">
        <f t="shared" si="7"/>
        <v>30</v>
      </c>
      <c r="M63" s="34">
        <f t="shared" si="7"/>
        <v>30</v>
      </c>
      <c r="N63" s="34">
        <f t="shared" si="7"/>
        <v>3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5.36</v>
      </c>
      <c r="D64" s="36">
        <f>+(A63*D63)/1000</f>
        <v>1.34</v>
      </c>
      <c r="E64" s="36">
        <f>+(A63*E63)/1000</f>
        <v>0</v>
      </c>
      <c r="F64" s="36">
        <f>+(A63*F63)/1000</f>
        <v>1.0049999999999999</v>
      </c>
      <c r="G64" s="36">
        <f>+(A63*G63)/1000</f>
        <v>0.46899999999999997</v>
      </c>
      <c r="H64" s="36">
        <f>+(A63*H63)/1000</f>
        <v>1.675</v>
      </c>
      <c r="I64" s="36">
        <f>+(A63*I63)/1000</f>
        <v>1.675</v>
      </c>
      <c r="J64" s="36">
        <f>+(A63*J63)/1000</f>
        <v>1.0049999999999999</v>
      </c>
      <c r="K64" s="36">
        <f>+(A63*K63)/1000</f>
        <v>0.20100000000000001</v>
      </c>
      <c r="L64" s="36">
        <f>+(A63*L63)/1000</f>
        <v>2.0099999999999998</v>
      </c>
      <c r="M64" s="36">
        <f>+(A63*M63)/1000</f>
        <v>2.0099999999999998</v>
      </c>
      <c r="N64" s="36">
        <f>+(A63*N63)/1000</f>
        <v>0.20100000000000001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10.050000000000001</v>
      </c>
      <c r="D65" s="38">
        <f t="shared" ref="D65:X65" si="8">+D64+D62</f>
        <v>1.5410000000000001</v>
      </c>
      <c r="E65" s="38">
        <f t="shared" si="8"/>
        <v>4.6900000000000004</v>
      </c>
      <c r="F65" s="38">
        <f t="shared" si="8"/>
        <v>1.0049999999999999</v>
      </c>
      <c r="G65" s="38">
        <f t="shared" si="8"/>
        <v>0.46899999999999997</v>
      </c>
      <c r="H65" s="38">
        <f t="shared" si="8"/>
        <v>1.675</v>
      </c>
      <c r="I65" s="38">
        <f t="shared" si="8"/>
        <v>1.675</v>
      </c>
      <c r="J65" s="38">
        <f t="shared" si="8"/>
        <v>1.0049999999999999</v>
      </c>
      <c r="K65" s="38">
        <f t="shared" si="8"/>
        <v>0.20100000000000001</v>
      </c>
      <c r="L65" s="38">
        <f t="shared" si="8"/>
        <v>2.0099999999999998</v>
      </c>
      <c r="M65" s="38">
        <f t="shared" si="8"/>
        <v>2.0099999999999998</v>
      </c>
      <c r="N65" s="38">
        <f t="shared" si="8"/>
        <v>0.20100000000000001</v>
      </c>
      <c r="O65" s="38">
        <f t="shared" si="8"/>
        <v>4.6900000000000004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>
        <v>338</v>
      </c>
      <c r="D66" s="40">
        <v>750</v>
      </c>
      <c r="E66" s="40">
        <v>184</v>
      </c>
      <c r="F66" s="40">
        <v>2100</v>
      </c>
      <c r="G66" s="40">
        <v>889</v>
      </c>
      <c r="H66" s="40">
        <v>220</v>
      </c>
      <c r="I66" s="40">
        <v>220</v>
      </c>
      <c r="J66" s="40">
        <v>780</v>
      </c>
      <c r="K66" s="40">
        <v>250</v>
      </c>
      <c r="L66" s="40">
        <v>750</v>
      </c>
      <c r="M66" s="40">
        <v>450</v>
      </c>
      <c r="N66" s="40">
        <v>170</v>
      </c>
      <c r="O66" s="40">
        <v>680</v>
      </c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67</v>
      </c>
      <c r="B67" s="8" t="s">
        <v>10</v>
      </c>
      <c r="C67" s="42">
        <f>SUM(C62*C66)</f>
        <v>1585.22</v>
      </c>
      <c r="D67" s="42">
        <f>SUM(D62*D66)</f>
        <v>150.75</v>
      </c>
      <c r="E67" s="42">
        <f t="shared" ref="E67:X67" si="9">SUM(E62*E66)</f>
        <v>862.96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3189.2000000000003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5788.130000000001</v>
      </c>
    </row>
    <row r="68" spans="1:25" x14ac:dyDescent="0.15">
      <c r="A68" s="7">
        <f>SUM(A63)</f>
        <v>67</v>
      </c>
      <c r="B68" s="8" t="s">
        <v>10</v>
      </c>
      <c r="C68" s="42">
        <f>SUM(C64*C66)</f>
        <v>1811.68</v>
      </c>
      <c r="D68" s="42">
        <f>SUM(D64*D66)</f>
        <v>1005.0000000000001</v>
      </c>
      <c r="E68" s="42">
        <f t="shared" ref="E68:X68" si="10">SUM(E64*E66)</f>
        <v>0</v>
      </c>
      <c r="F68" s="42">
        <f t="shared" si="10"/>
        <v>2110.5</v>
      </c>
      <c r="G68" s="42">
        <f t="shared" si="10"/>
        <v>416.94099999999997</v>
      </c>
      <c r="H68" s="42">
        <f t="shared" si="10"/>
        <v>368.5</v>
      </c>
      <c r="I68" s="42">
        <f t="shared" si="10"/>
        <v>368.5</v>
      </c>
      <c r="J68" s="42">
        <f t="shared" si="10"/>
        <v>783.89999999999986</v>
      </c>
      <c r="K68" s="42">
        <f t="shared" si="10"/>
        <v>50.25</v>
      </c>
      <c r="L68" s="42">
        <f t="shared" si="10"/>
        <v>1507.4999999999998</v>
      </c>
      <c r="M68" s="42">
        <f t="shared" si="10"/>
        <v>904.49999999999989</v>
      </c>
      <c r="N68" s="42">
        <f t="shared" si="10"/>
        <v>34.17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9361.4409999999989</v>
      </c>
    </row>
    <row r="69" spans="1:25" x14ac:dyDescent="0.15">
      <c r="A69" s="68" t="s">
        <v>11</v>
      </c>
      <c r="B69" s="69"/>
      <c r="C69" s="44">
        <f>SUM(C67:C68)</f>
        <v>3396.9</v>
      </c>
      <c r="D69" s="44">
        <f t="shared" ref="D69:X69" si="11">+D65*D66</f>
        <v>1155.75</v>
      </c>
      <c r="E69" s="44">
        <f t="shared" si="11"/>
        <v>862.96</v>
      </c>
      <c r="F69" s="44">
        <f t="shared" si="11"/>
        <v>2110.5</v>
      </c>
      <c r="G69" s="44">
        <f t="shared" si="11"/>
        <v>416.94099999999997</v>
      </c>
      <c r="H69" s="44">
        <f t="shared" si="11"/>
        <v>368.5</v>
      </c>
      <c r="I69" s="44">
        <f t="shared" si="11"/>
        <v>368.5</v>
      </c>
      <c r="J69" s="44">
        <f t="shared" si="11"/>
        <v>783.89999999999986</v>
      </c>
      <c r="K69" s="44">
        <f t="shared" si="11"/>
        <v>50.25</v>
      </c>
      <c r="L69" s="44">
        <f t="shared" si="11"/>
        <v>1507.4999999999998</v>
      </c>
      <c r="M69" s="44">
        <f t="shared" si="11"/>
        <v>904.49999999999989</v>
      </c>
      <c r="N69" s="44">
        <f t="shared" si="11"/>
        <v>34.17</v>
      </c>
      <c r="O69" s="44">
        <f t="shared" si="11"/>
        <v>3189.2000000000003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15149.571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abSelected="1" topLeftCell="A40" workbookViewId="0">
      <selection activeCell="J11" sqref="J11"/>
    </sheetView>
  </sheetViews>
  <sheetFormatPr defaultRowHeight="10.5" x14ac:dyDescent="0.15"/>
  <cols>
    <col min="1" max="1" width="3.140625" style="9" customWidth="1"/>
    <col min="2" max="2" width="19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3.85546875" style="9" customWidth="1"/>
    <col min="14" max="14" width="4.85546875" style="9" customWidth="1"/>
    <col min="15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40</v>
      </c>
      <c r="D2" s="12">
        <v>38</v>
      </c>
      <c r="E2" s="13"/>
      <c r="F2" s="13"/>
      <c r="G2" s="13"/>
      <c r="H2" s="13"/>
      <c r="I2" s="13"/>
      <c r="J2" s="13"/>
      <c r="P2" s="72">
        <v>42747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5.5" thickBot="1" x14ac:dyDescent="0.2">
      <c r="A4" s="75"/>
      <c r="B4" s="76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99</v>
      </c>
      <c r="H4" s="18" t="s">
        <v>100</v>
      </c>
      <c r="I4" s="19" t="s">
        <v>33</v>
      </c>
      <c r="J4" s="18" t="s">
        <v>101</v>
      </c>
      <c r="K4" s="18" t="s">
        <v>102</v>
      </c>
      <c r="L4" s="18" t="s">
        <v>56</v>
      </c>
      <c r="M4" s="18" t="s">
        <v>73</v>
      </c>
      <c r="N4" s="19" t="s">
        <v>36</v>
      </c>
      <c r="O4" s="18" t="s">
        <v>40</v>
      </c>
      <c r="P4" s="18" t="s">
        <v>103</v>
      </c>
      <c r="Q4" s="18" t="s">
        <v>37</v>
      </c>
      <c r="R4" s="18" t="s">
        <v>42</v>
      </c>
      <c r="S4" s="18" t="s">
        <v>44</v>
      </c>
      <c r="T4" s="18" t="s">
        <v>47</v>
      </c>
      <c r="U4" s="19" t="s">
        <v>139</v>
      </c>
      <c r="V4" s="20" t="s">
        <v>39</v>
      </c>
      <c r="W4" s="17"/>
      <c r="X4" s="17"/>
      <c r="Y4" s="15"/>
    </row>
    <row r="5" spans="1:25" ht="11.25" customHeight="1" x14ac:dyDescent="0.15">
      <c r="A5" s="80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>
        <v>60</v>
      </c>
      <c r="V5" s="23"/>
      <c r="W5" s="23"/>
      <c r="X5" s="23"/>
      <c r="Y5" s="15"/>
    </row>
    <row r="6" spans="1:25" x14ac:dyDescent="0.15">
      <c r="A6" s="81"/>
      <c r="B6" s="24" t="s">
        <v>92</v>
      </c>
      <c r="C6" s="25"/>
      <c r="D6" s="25"/>
      <c r="E6" s="25"/>
      <c r="F6" s="25">
        <v>15</v>
      </c>
      <c r="G6" s="25">
        <v>110</v>
      </c>
      <c r="H6" s="25">
        <v>15</v>
      </c>
      <c r="I6" s="25">
        <v>5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93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94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v>30</v>
      </c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95</v>
      </c>
      <c r="C10" s="25"/>
      <c r="D10" s="25"/>
      <c r="E10" s="25"/>
      <c r="F10" s="25"/>
      <c r="G10" s="25"/>
      <c r="H10" s="25"/>
      <c r="I10" s="25"/>
      <c r="J10" s="25">
        <v>20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96</v>
      </c>
      <c r="C11" s="25"/>
      <c r="D11" s="25"/>
      <c r="E11" s="25"/>
      <c r="F11" s="25"/>
      <c r="G11" s="25"/>
      <c r="H11" s="25"/>
      <c r="I11" s="25">
        <v>5</v>
      </c>
      <c r="J11" s="25"/>
      <c r="K11" s="25">
        <v>60</v>
      </c>
      <c r="L11" s="25">
        <v>20</v>
      </c>
      <c r="M11" s="25">
        <v>2</v>
      </c>
      <c r="N11" s="25">
        <v>20</v>
      </c>
      <c r="O11" s="25"/>
      <c r="P11" s="25"/>
      <c r="Q11" s="25">
        <v>10</v>
      </c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82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80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97</v>
      </c>
      <c r="C14" s="25"/>
      <c r="D14" s="25"/>
      <c r="E14" s="25"/>
      <c r="F14" s="25">
        <v>18</v>
      </c>
      <c r="G14" s="25"/>
      <c r="H14" s="25"/>
      <c r="I14" s="25">
        <v>9</v>
      </c>
      <c r="J14" s="25"/>
      <c r="K14" s="25"/>
      <c r="L14" s="25"/>
      <c r="M14" s="25"/>
      <c r="N14" s="25"/>
      <c r="O14" s="25"/>
      <c r="P14" s="25">
        <v>9</v>
      </c>
      <c r="Q14" s="25"/>
      <c r="R14" s="25"/>
      <c r="S14" s="25">
        <v>30</v>
      </c>
      <c r="T14" s="25"/>
      <c r="U14" s="25"/>
      <c r="V14" s="26">
        <v>9</v>
      </c>
      <c r="W14" s="26"/>
      <c r="X14" s="26"/>
      <c r="Y14" s="15"/>
    </row>
    <row r="15" spans="1:25" x14ac:dyDescent="0.15">
      <c r="A15" s="81"/>
      <c r="B15" s="24" t="s">
        <v>98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40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35</v>
      </c>
      <c r="G17" s="31">
        <f t="shared" si="0"/>
        <v>110</v>
      </c>
      <c r="H17" s="31">
        <f t="shared" si="0"/>
        <v>15</v>
      </c>
      <c r="I17" s="31">
        <f t="shared" si="0"/>
        <v>10</v>
      </c>
      <c r="J17" s="31">
        <f t="shared" si="0"/>
        <v>20</v>
      </c>
      <c r="K17" s="31">
        <f t="shared" si="0"/>
        <v>60</v>
      </c>
      <c r="L17" s="31">
        <f t="shared" si="0"/>
        <v>20</v>
      </c>
      <c r="M17" s="31">
        <f t="shared" si="0"/>
        <v>2</v>
      </c>
      <c r="N17" s="31">
        <f t="shared" si="0"/>
        <v>20</v>
      </c>
      <c r="O17" s="31">
        <f t="shared" si="0"/>
        <v>0</v>
      </c>
      <c r="P17" s="31">
        <f t="shared" si="0"/>
        <v>0</v>
      </c>
      <c r="Q17" s="31">
        <f t="shared" si="0"/>
        <v>40</v>
      </c>
      <c r="R17" s="31">
        <f t="shared" si="0"/>
        <v>0</v>
      </c>
      <c r="S17" s="31">
        <f t="shared" si="0"/>
        <v>0</v>
      </c>
      <c r="T17" s="31">
        <f t="shared" si="0"/>
        <v>5</v>
      </c>
      <c r="U17" s="31">
        <f t="shared" si="0"/>
        <v>60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3.2</v>
      </c>
      <c r="D18" s="33">
        <f>+(A17*D17)/1000</f>
        <v>0</v>
      </c>
      <c r="E18" s="33">
        <f>+(A17*E17)/1000</f>
        <v>0.28000000000000003</v>
      </c>
      <c r="F18" s="33">
        <f>+(A17*F17)/1000</f>
        <v>1.4</v>
      </c>
      <c r="G18" s="33">
        <f>+(A17*G17)/1000</f>
        <v>4.4000000000000004</v>
      </c>
      <c r="H18" s="33">
        <f>+(A17*H17)/1000</f>
        <v>0.6</v>
      </c>
      <c r="I18" s="33">
        <f>+(A17*I17)/1000</f>
        <v>0.4</v>
      </c>
      <c r="J18" s="33">
        <f>+(A17*J17)/1000</f>
        <v>0.8</v>
      </c>
      <c r="K18" s="33">
        <f>+(A17*K17)/1000</f>
        <v>2.4</v>
      </c>
      <c r="L18" s="33">
        <f>+(A17*L17)/1000</f>
        <v>0.8</v>
      </c>
      <c r="M18" s="33">
        <f>+(A17*M17)/1000</f>
        <v>0.08</v>
      </c>
      <c r="N18" s="33">
        <f>+(A17*N17)/1000</f>
        <v>0.8</v>
      </c>
      <c r="O18" s="33">
        <f>+(A17*O17)/1000</f>
        <v>0</v>
      </c>
      <c r="P18" s="33">
        <f>+(A17*P17)/1000</f>
        <v>0</v>
      </c>
      <c r="Q18" s="33">
        <f>+(A17*Q17)/1000</f>
        <v>1.6</v>
      </c>
      <c r="R18" s="33">
        <f>+(A17*R17)/1000</f>
        <v>0</v>
      </c>
      <c r="S18" s="33">
        <f>+(A17*S17)/1000</f>
        <v>0</v>
      </c>
      <c r="T18" s="33">
        <f>+(A17*T17)/1000</f>
        <v>0.2</v>
      </c>
      <c r="U18" s="33">
        <f>+(A17*U17)/1000</f>
        <v>2.4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38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9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80</v>
      </c>
      <c r="P19" s="34">
        <f t="shared" si="1"/>
        <v>9</v>
      </c>
      <c r="Q19" s="34">
        <f t="shared" si="1"/>
        <v>0</v>
      </c>
      <c r="R19" s="34">
        <f t="shared" si="1"/>
        <v>0</v>
      </c>
      <c r="S19" s="34">
        <f t="shared" si="1"/>
        <v>30</v>
      </c>
      <c r="T19" s="34">
        <f t="shared" si="1"/>
        <v>0</v>
      </c>
      <c r="U19" s="34">
        <f t="shared" si="1"/>
        <v>0</v>
      </c>
      <c r="V19" s="34">
        <f t="shared" si="1"/>
        <v>9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1.52</v>
      </c>
      <c r="D20" s="36">
        <f>+(A19*D19)/1000</f>
        <v>0</v>
      </c>
      <c r="E20" s="36">
        <f>+(A19*E19)/1000</f>
        <v>0.26600000000000001</v>
      </c>
      <c r="F20" s="36">
        <f>+(A19*F19)/1000</f>
        <v>0.68400000000000005</v>
      </c>
      <c r="G20" s="36">
        <f>+(A19*G19)/1000</f>
        <v>0</v>
      </c>
      <c r="H20" s="36">
        <f>+(A19*H19)/1000</f>
        <v>0</v>
      </c>
      <c r="I20" s="36">
        <f>+(A19*I19)/1000</f>
        <v>0.34200000000000003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3.04</v>
      </c>
      <c r="P20" s="36">
        <f>+(A19*P19)/1000</f>
        <v>0.34200000000000003</v>
      </c>
      <c r="Q20" s="36">
        <f>+(A19*Q19)/1000</f>
        <v>0</v>
      </c>
      <c r="R20" s="36">
        <f>+(A19*R19)/1000</f>
        <v>0</v>
      </c>
      <c r="S20" s="36">
        <f>+(A19*S19)/1000</f>
        <v>1.1399999999999999</v>
      </c>
      <c r="T20" s="36">
        <f>+(A19*T19)/1000</f>
        <v>0</v>
      </c>
      <c r="U20" s="36">
        <f>+(A19*U19)/1000</f>
        <v>0</v>
      </c>
      <c r="V20" s="36">
        <f>+(A19*V19)/1000</f>
        <v>0.34200000000000003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4.7200000000000006</v>
      </c>
      <c r="D21" s="38">
        <f t="shared" ref="D21:X21" si="2">+D20+D18</f>
        <v>0</v>
      </c>
      <c r="E21" s="38">
        <f t="shared" si="2"/>
        <v>0.54600000000000004</v>
      </c>
      <c r="F21" s="38">
        <f t="shared" si="2"/>
        <v>2.0840000000000001</v>
      </c>
      <c r="G21" s="38">
        <f t="shared" si="2"/>
        <v>4.4000000000000004</v>
      </c>
      <c r="H21" s="38">
        <f t="shared" si="2"/>
        <v>0.6</v>
      </c>
      <c r="I21" s="38">
        <f t="shared" si="2"/>
        <v>0.74199999999999999</v>
      </c>
      <c r="J21" s="38">
        <f t="shared" si="2"/>
        <v>0.8</v>
      </c>
      <c r="K21" s="38">
        <f t="shared" si="2"/>
        <v>2.4</v>
      </c>
      <c r="L21" s="38">
        <f t="shared" si="2"/>
        <v>0.8</v>
      </c>
      <c r="M21" s="38">
        <f t="shared" si="2"/>
        <v>0.08</v>
      </c>
      <c r="N21" s="38">
        <f t="shared" si="2"/>
        <v>0.8</v>
      </c>
      <c r="O21" s="38">
        <f t="shared" si="2"/>
        <v>3.04</v>
      </c>
      <c r="P21" s="38">
        <f t="shared" si="2"/>
        <v>0.34200000000000003</v>
      </c>
      <c r="Q21" s="38">
        <f t="shared" si="2"/>
        <v>1.6</v>
      </c>
      <c r="R21" s="38">
        <f t="shared" si="2"/>
        <v>0</v>
      </c>
      <c r="S21" s="38">
        <f t="shared" si="2"/>
        <v>1.1399999999999999</v>
      </c>
      <c r="T21" s="38">
        <f t="shared" si="2"/>
        <v>0.2</v>
      </c>
      <c r="U21" s="38">
        <f t="shared" si="2"/>
        <v>2.4</v>
      </c>
      <c r="V21" s="38">
        <f t="shared" si="2"/>
        <v>0.34200000000000003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40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38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3"/>
      <c r="B29" s="63"/>
      <c r="C29" s="50"/>
      <c r="H29" s="63"/>
      <c r="I29" s="63"/>
      <c r="J29" s="63"/>
      <c r="K29" s="63"/>
      <c r="P29" s="63"/>
      <c r="Q29" s="63"/>
      <c r="R29" s="63"/>
      <c r="S29" s="63"/>
    </row>
    <row r="30" spans="1:25" x14ac:dyDescent="0.15">
      <c r="A30" s="63"/>
      <c r="B30" s="63"/>
      <c r="C30" s="50"/>
      <c r="H30" s="63"/>
      <c r="I30" s="63"/>
      <c r="J30" s="63"/>
      <c r="K30" s="63"/>
      <c r="P30" s="63"/>
      <c r="Q30" s="63"/>
      <c r="R30" s="63"/>
      <c r="S30" s="63"/>
    </row>
    <row r="31" spans="1:25" x14ac:dyDescent="0.15">
      <c r="A31" s="63"/>
      <c r="B31" s="63"/>
      <c r="C31" s="50"/>
      <c r="H31" s="63"/>
      <c r="I31" s="63"/>
      <c r="J31" s="63"/>
      <c r="K31" s="63"/>
      <c r="P31" s="63"/>
      <c r="Q31" s="63"/>
      <c r="R31" s="63"/>
      <c r="S31" s="63"/>
    </row>
    <row r="32" spans="1:25" x14ac:dyDescent="0.15">
      <c r="A32" s="63"/>
      <c r="B32" s="63"/>
      <c r="C32" s="50"/>
      <c r="H32" s="63"/>
      <c r="I32" s="63"/>
      <c r="J32" s="63"/>
      <c r="K32" s="63"/>
      <c r="P32" s="63"/>
      <c r="Q32" s="63"/>
      <c r="R32" s="63"/>
      <c r="S32" s="63"/>
    </row>
    <row r="33" spans="1:25" x14ac:dyDescent="0.15">
      <c r="A33" s="63"/>
      <c r="B33" s="63"/>
      <c r="C33" s="50"/>
      <c r="H33" s="63"/>
      <c r="I33" s="63"/>
      <c r="J33" s="63"/>
      <c r="K33" s="63"/>
      <c r="P33" s="63"/>
      <c r="Q33" s="63"/>
      <c r="R33" s="63"/>
      <c r="S33" s="63"/>
    </row>
    <row r="34" spans="1:25" x14ac:dyDescent="0.15">
      <c r="A34" s="63"/>
      <c r="B34" s="63"/>
      <c r="C34" s="50"/>
      <c r="H34" s="63"/>
      <c r="I34" s="63"/>
      <c r="J34" s="63"/>
      <c r="K34" s="63"/>
      <c r="P34" s="63"/>
      <c r="Q34" s="63"/>
      <c r="R34" s="63"/>
      <c r="S34" s="63"/>
    </row>
    <row r="35" spans="1:25" x14ac:dyDescent="0.15">
      <c r="A35" s="63"/>
      <c r="B35" s="63"/>
      <c r="C35" s="50"/>
      <c r="H35" s="63"/>
      <c r="I35" s="63"/>
      <c r="J35" s="63"/>
      <c r="K35" s="63"/>
      <c r="P35" s="63"/>
      <c r="Q35" s="63"/>
      <c r="R35" s="63"/>
      <c r="S35" s="63"/>
    </row>
    <row r="36" spans="1:25" x14ac:dyDescent="0.15">
      <c r="A36" s="63"/>
      <c r="B36" s="63"/>
      <c r="C36" s="50"/>
      <c r="H36" s="63"/>
      <c r="I36" s="63"/>
      <c r="J36" s="63"/>
      <c r="K36" s="63"/>
      <c r="P36" s="63"/>
      <c r="Q36" s="63"/>
      <c r="R36" s="63"/>
      <c r="S36" s="63"/>
    </row>
    <row r="37" spans="1:25" x14ac:dyDescent="0.15">
      <c r="A37" s="63"/>
      <c r="B37" s="63"/>
      <c r="C37" s="50"/>
      <c r="H37" s="63"/>
      <c r="I37" s="63"/>
      <c r="J37" s="63"/>
      <c r="K37" s="63"/>
      <c r="P37" s="63"/>
      <c r="Q37" s="63"/>
      <c r="R37" s="63"/>
      <c r="S37" s="63"/>
    </row>
    <row r="38" spans="1:25" x14ac:dyDescent="0.15">
      <c r="A38" s="63"/>
      <c r="B38" s="63"/>
      <c r="C38" s="50"/>
      <c r="H38" s="63"/>
      <c r="I38" s="63"/>
      <c r="J38" s="63"/>
      <c r="K38" s="63"/>
      <c r="P38" s="63"/>
      <c r="Q38" s="63"/>
      <c r="R38" s="63"/>
      <c r="S38" s="63"/>
    </row>
    <row r="39" spans="1:25" x14ac:dyDescent="0.15">
      <c r="A39" s="63"/>
      <c r="B39" s="63"/>
      <c r="C39" s="50"/>
      <c r="H39" s="63"/>
      <c r="I39" s="63"/>
      <c r="J39" s="63"/>
      <c r="K39" s="63"/>
      <c r="P39" s="63"/>
      <c r="Q39" s="63"/>
      <c r="R39" s="63"/>
      <c r="S39" s="63"/>
    </row>
    <row r="40" spans="1:25" x14ac:dyDescent="0.15">
      <c r="A40" s="63"/>
      <c r="B40" s="63"/>
      <c r="C40" s="50"/>
      <c r="H40" s="63"/>
      <c r="I40" s="63"/>
      <c r="J40" s="63"/>
      <c r="K40" s="63"/>
      <c r="P40" s="63"/>
      <c r="Q40" s="63"/>
      <c r="R40" s="63"/>
      <c r="S40" s="63"/>
    </row>
    <row r="41" spans="1:25" x14ac:dyDescent="0.15">
      <c r="A41" s="63"/>
      <c r="B41" s="63"/>
      <c r="C41" s="50"/>
      <c r="H41" s="63"/>
      <c r="I41" s="63"/>
      <c r="J41" s="63"/>
      <c r="K41" s="63"/>
      <c r="P41" s="63"/>
      <c r="Q41" s="63"/>
      <c r="R41" s="63"/>
      <c r="S41" s="63"/>
    </row>
    <row r="42" spans="1:25" x14ac:dyDescent="0.15">
      <c r="A42" s="63"/>
      <c r="B42" s="63"/>
      <c r="C42" s="50"/>
      <c r="H42" s="63"/>
      <c r="I42" s="63"/>
      <c r="J42" s="63"/>
      <c r="K42" s="63"/>
      <c r="P42" s="63"/>
      <c r="Q42" s="63"/>
      <c r="R42" s="63"/>
      <c r="S42" s="63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62</v>
      </c>
      <c r="D46" s="12">
        <v>62</v>
      </c>
      <c r="E46" s="13"/>
      <c r="F46" s="13"/>
      <c r="G46" s="13"/>
      <c r="H46" s="13"/>
      <c r="I46" s="13"/>
      <c r="J46" s="13"/>
      <c r="P46" s="72">
        <v>42747</v>
      </c>
      <c r="Q46" s="72"/>
      <c r="R46" s="72"/>
      <c r="S46" s="72"/>
      <c r="T46" s="13"/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55.5" thickBot="1" x14ac:dyDescent="0.2">
      <c r="A48" s="75"/>
      <c r="B48" s="76"/>
      <c r="C48" s="16" t="s">
        <v>49</v>
      </c>
      <c r="D48" s="18" t="s">
        <v>32</v>
      </c>
      <c r="E48" s="18" t="s">
        <v>33</v>
      </c>
      <c r="F48" s="18" t="s">
        <v>34</v>
      </c>
      <c r="G48" s="18" t="s">
        <v>91</v>
      </c>
      <c r="H48" s="18" t="s">
        <v>40</v>
      </c>
      <c r="I48" s="18" t="s">
        <v>35</v>
      </c>
      <c r="J48" s="18" t="s">
        <v>44</v>
      </c>
      <c r="K48" s="18" t="s">
        <v>57</v>
      </c>
      <c r="L48" s="18" t="s">
        <v>73</v>
      </c>
      <c r="M48" s="18" t="s">
        <v>37</v>
      </c>
      <c r="N48" s="18" t="s">
        <v>56</v>
      </c>
      <c r="O48" s="18" t="s">
        <v>47</v>
      </c>
      <c r="P48" s="18" t="s">
        <v>46</v>
      </c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67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>
        <v>60</v>
      </c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90</v>
      </c>
      <c r="C50" s="25"/>
      <c r="D50" s="25">
        <v>5</v>
      </c>
      <c r="E50" s="25"/>
      <c r="F50" s="25"/>
      <c r="G50" s="25"/>
      <c r="H50" s="25">
        <v>30</v>
      </c>
      <c r="I50" s="25">
        <v>18</v>
      </c>
      <c r="J50" s="25">
        <v>30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52</v>
      </c>
      <c r="C51" s="25"/>
      <c r="D51" s="25"/>
      <c r="E51" s="25"/>
      <c r="F51" s="25">
        <v>12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 t="s">
        <v>27</v>
      </c>
      <c r="C52" s="28">
        <v>50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88</v>
      </c>
      <c r="C53" s="22"/>
      <c r="D53" s="22">
        <v>5</v>
      </c>
      <c r="E53" s="22"/>
      <c r="F53" s="22"/>
      <c r="G53" s="22"/>
      <c r="H53" s="22"/>
      <c r="I53" s="22"/>
      <c r="J53" s="22"/>
      <c r="K53" s="22">
        <v>30</v>
      </c>
      <c r="L53" s="22">
        <v>5</v>
      </c>
      <c r="M53" s="22">
        <v>25</v>
      </c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89</v>
      </c>
      <c r="C54" s="25"/>
      <c r="D54" s="25"/>
      <c r="E54" s="25">
        <v>7</v>
      </c>
      <c r="F54" s="25"/>
      <c r="G54" s="25"/>
      <c r="H54" s="25"/>
      <c r="I54" s="25"/>
      <c r="J54" s="25"/>
      <c r="K54" s="25"/>
      <c r="L54" s="25"/>
      <c r="M54" s="25"/>
      <c r="N54" s="25">
        <v>250</v>
      </c>
      <c r="O54" s="25">
        <v>3</v>
      </c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49</v>
      </c>
      <c r="C55" s="25">
        <v>70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62</v>
      </c>
      <c r="B61" s="2" t="s">
        <v>16</v>
      </c>
      <c r="C61" s="31">
        <f>SUM(C49:C52)</f>
        <v>50</v>
      </c>
      <c r="D61" s="31">
        <f t="shared" ref="D61:X61" si="6">SUM(D49:D52)</f>
        <v>5</v>
      </c>
      <c r="E61" s="31">
        <f t="shared" si="6"/>
        <v>0</v>
      </c>
      <c r="F61" s="31">
        <f t="shared" si="6"/>
        <v>12</v>
      </c>
      <c r="G61" s="31">
        <f t="shared" si="6"/>
        <v>0</v>
      </c>
      <c r="H61" s="31">
        <f t="shared" si="6"/>
        <v>30</v>
      </c>
      <c r="I61" s="31">
        <f t="shared" si="6"/>
        <v>18</v>
      </c>
      <c r="J61" s="31">
        <f t="shared" si="6"/>
        <v>30</v>
      </c>
      <c r="K61" s="31">
        <f t="shared" si="6"/>
        <v>0</v>
      </c>
      <c r="L61" s="31">
        <f t="shared" si="6"/>
        <v>0</v>
      </c>
      <c r="M61" s="31">
        <f t="shared" si="6"/>
        <v>0</v>
      </c>
      <c r="N61" s="31">
        <f t="shared" si="6"/>
        <v>0</v>
      </c>
      <c r="O61" s="31">
        <f t="shared" si="6"/>
        <v>0</v>
      </c>
      <c r="P61" s="31">
        <f t="shared" si="6"/>
        <v>60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3.1</v>
      </c>
      <c r="D62" s="33">
        <f>+(A61*D61)/1000</f>
        <v>0.31</v>
      </c>
      <c r="E62" s="33">
        <f>+(A61*E61)/1000</f>
        <v>0</v>
      </c>
      <c r="F62" s="33">
        <f>+(A61*F61)/1000</f>
        <v>0.74399999999999999</v>
      </c>
      <c r="G62" s="33">
        <f>+(A61*G61)/1000</f>
        <v>0</v>
      </c>
      <c r="H62" s="33">
        <f>+(A61*H61)/1000</f>
        <v>1.86</v>
      </c>
      <c r="I62" s="33">
        <f>+(A61*I61)/1000</f>
        <v>1.1160000000000001</v>
      </c>
      <c r="J62" s="33">
        <f>+(A61*J61)/1000</f>
        <v>1.86</v>
      </c>
      <c r="K62" s="33">
        <f>+(A61*K61)/1000</f>
        <v>0</v>
      </c>
      <c r="L62" s="33">
        <f>+(A61*L61)/1000</f>
        <v>0</v>
      </c>
      <c r="M62" s="33">
        <f>+(A61*M61)/1000</f>
        <v>0</v>
      </c>
      <c r="N62" s="33">
        <f>+(A61*N61)/1000</f>
        <v>0</v>
      </c>
      <c r="O62" s="33">
        <f>+(A61*O61)/1000</f>
        <v>0</v>
      </c>
      <c r="P62" s="33">
        <f>+(A61*P61)/1000</f>
        <v>3.72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62</v>
      </c>
      <c r="B63" s="4" t="s">
        <v>18</v>
      </c>
      <c r="C63" s="34">
        <f>SUM(C53:C56)</f>
        <v>70</v>
      </c>
      <c r="D63" s="34">
        <f t="shared" ref="D63:X63" si="7">SUM(D53:D56)</f>
        <v>5</v>
      </c>
      <c r="E63" s="34">
        <f t="shared" si="7"/>
        <v>7</v>
      </c>
      <c r="F63" s="34">
        <f t="shared" si="7"/>
        <v>0</v>
      </c>
      <c r="G63" s="34">
        <f t="shared" si="7"/>
        <v>0</v>
      </c>
      <c r="H63" s="34">
        <f t="shared" si="7"/>
        <v>0</v>
      </c>
      <c r="I63" s="34">
        <f t="shared" si="7"/>
        <v>0</v>
      </c>
      <c r="J63" s="34">
        <f t="shared" si="7"/>
        <v>0</v>
      </c>
      <c r="K63" s="34">
        <f t="shared" si="7"/>
        <v>30</v>
      </c>
      <c r="L63" s="34">
        <f t="shared" si="7"/>
        <v>5</v>
      </c>
      <c r="M63" s="34">
        <f t="shared" si="7"/>
        <v>25</v>
      </c>
      <c r="N63" s="34">
        <f t="shared" si="7"/>
        <v>250</v>
      </c>
      <c r="O63" s="34">
        <f t="shared" si="7"/>
        <v>3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4.34</v>
      </c>
      <c r="D64" s="36">
        <f>+(A63*D63)/1000</f>
        <v>0.31</v>
      </c>
      <c r="E64" s="36">
        <f>+(A63*E63)/1000</f>
        <v>0.434</v>
      </c>
      <c r="F64" s="36">
        <f>+(A63*F63)/1000</f>
        <v>0</v>
      </c>
      <c r="G64" s="36">
        <f>+(A63*G63)/1000</f>
        <v>0</v>
      </c>
      <c r="H64" s="36">
        <f>+(A63*H63)/1000</f>
        <v>0</v>
      </c>
      <c r="I64" s="36">
        <f>+(A63*I63)/1000</f>
        <v>0</v>
      </c>
      <c r="J64" s="36">
        <f>+(A63*J63)/1000</f>
        <v>0</v>
      </c>
      <c r="K64" s="36">
        <f>+(A63*K63)/1000</f>
        <v>1.86</v>
      </c>
      <c r="L64" s="36">
        <f>+(A63*L63)/1000</f>
        <v>0.31</v>
      </c>
      <c r="M64" s="36">
        <f>+(A63*M63)/1000</f>
        <v>1.55</v>
      </c>
      <c r="N64" s="36">
        <f>+(A63*N63)/1000</f>
        <v>15.5</v>
      </c>
      <c r="O64" s="36">
        <f>+(A63*O63)/1000</f>
        <v>0.186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7.4399999999999995</v>
      </c>
      <c r="D65" s="38">
        <f t="shared" ref="D65:X65" si="8">+D64+D62</f>
        <v>0.62</v>
      </c>
      <c r="E65" s="38">
        <f t="shared" si="8"/>
        <v>0.434</v>
      </c>
      <c r="F65" s="38">
        <f t="shared" si="8"/>
        <v>0.74399999999999999</v>
      </c>
      <c r="G65" s="38">
        <f t="shared" si="8"/>
        <v>0</v>
      </c>
      <c r="H65" s="38">
        <f t="shared" si="8"/>
        <v>1.86</v>
      </c>
      <c r="I65" s="38">
        <f t="shared" si="8"/>
        <v>1.1160000000000001</v>
      </c>
      <c r="J65" s="38">
        <f t="shared" si="8"/>
        <v>1.86</v>
      </c>
      <c r="K65" s="38">
        <f t="shared" si="8"/>
        <v>1.86</v>
      </c>
      <c r="L65" s="38">
        <f t="shared" si="8"/>
        <v>0.31</v>
      </c>
      <c r="M65" s="38">
        <f t="shared" si="8"/>
        <v>1.55</v>
      </c>
      <c r="N65" s="38">
        <f t="shared" si="8"/>
        <v>15.5</v>
      </c>
      <c r="O65" s="38">
        <f t="shared" si="8"/>
        <v>0.186</v>
      </c>
      <c r="P65" s="38">
        <f t="shared" si="8"/>
        <v>3.72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62</v>
      </c>
      <c r="B67" s="8" t="s">
        <v>10</v>
      </c>
      <c r="C67" s="42">
        <f>SUM(C62*C66)</f>
        <v>0</v>
      </c>
      <c r="D67" s="42">
        <f>SUM(D62*D66)</f>
        <v>0</v>
      </c>
      <c r="E67" s="42">
        <f t="shared" ref="E67:X67" si="9">SUM(E62*E66)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0</v>
      </c>
    </row>
    <row r="68" spans="1:25" x14ac:dyDescent="0.15">
      <c r="A68" s="7">
        <f>SUM(A63)</f>
        <v>62</v>
      </c>
      <c r="B68" s="8" t="s">
        <v>10</v>
      </c>
      <c r="C68" s="42">
        <f>SUM(C64*C66)</f>
        <v>0</v>
      </c>
      <c r="D68" s="42">
        <f>SUM(D64*D66)</f>
        <v>0</v>
      </c>
      <c r="E68" s="42">
        <f t="shared" ref="E68:X68" si="10">SUM(E64*E66)</f>
        <v>0</v>
      </c>
      <c r="F68" s="42">
        <f t="shared" si="10"/>
        <v>0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0</v>
      </c>
    </row>
    <row r="69" spans="1:25" x14ac:dyDescent="0.15">
      <c r="A69" s="68" t="s">
        <v>11</v>
      </c>
      <c r="B69" s="69"/>
      <c r="C69" s="44">
        <f>SUM(C67:C68)</f>
        <v>0</v>
      </c>
      <c r="D69" s="44">
        <f t="shared" ref="D69:X69" si="11">+D65*D66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0</v>
      </c>
      <c r="L69" s="44">
        <f t="shared" si="11"/>
        <v>0</v>
      </c>
      <c r="M69" s="44">
        <f t="shared" si="11"/>
        <v>0</v>
      </c>
      <c r="N69" s="44">
        <f t="shared" si="11"/>
        <v>0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0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workbookViewId="0">
      <selection activeCell="H11" sqref="H11"/>
    </sheetView>
  </sheetViews>
  <sheetFormatPr defaultRowHeight="10.5" x14ac:dyDescent="0.15"/>
  <cols>
    <col min="1" max="1" width="3.140625" style="9" customWidth="1"/>
    <col min="2" max="2" width="18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38</v>
      </c>
      <c r="D2" s="12">
        <v>36</v>
      </c>
      <c r="E2" s="13"/>
      <c r="F2" s="13"/>
      <c r="G2" s="13"/>
      <c r="H2" s="13"/>
      <c r="I2" s="13"/>
      <c r="J2" s="13"/>
      <c r="P2" s="72">
        <v>42748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5.5" thickBot="1" x14ac:dyDescent="0.2">
      <c r="A4" s="75"/>
      <c r="B4" s="76"/>
      <c r="C4" s="16" t="s">
        <v>49</v>
      </c>
      <c r="D4" s="17" t="s">
        <v>32</v>
      </c>
      <c r="E4" s="18" t="s">
        <v>34</v>
      </c>
      <c r="F4" s="18" t="s">
        <v>103</v>
      </c>
      <c r="G4" s="18" t="s">
        <v>39</v>
      </c>
      <c r="H4" s="18" t="s">
        <v>35</v>
      </c>
      <c r="I4" s="19" t="s">
        <v>40</v>
      </c>
      <c r="J4" s="18" t="s">
        <v>37</v>
      </c>
      <c r="K4" s="18" t="s">
        <v>57</v>
      </c>
      <c r="L4" s="18" t="s">
        <v>73</v>
      </c>
      <c r="M4" s="18" t="s">
        <v>108</v>
      </c>
      <c r="N4" s="19" t="s">
        <v>86</v>
      </c>
      <c r="O4" s="18" t="s">
        <v>44</v>
      </c>
      <c r="P4" s="18" t="s">
        <v>56</v>
      </c>
      <c r="Q4" s="18" t="s">
        <v>47</v>
      </c>
      <c r="R4" s="18" t="s">
        <v>46</v>
      </c>
      <c r="S4" s="18" t="s">
        <v>33</v>
      </c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60</v>
      </c>
      <c r="S5" s="22"/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104</v>
      </c>
      <c r="C6" s="25"/>
      <c r="D6" s="25"/>
      <c r="E6" s="25"/>
      <c r="F6" s="25">
        <v>30</v>
      </c>
      <c r="G6" s="25">
        <v>30</v>
      </c>
      <c r="H6" s="25">
        <v>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93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105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88</v>
      </c>
      <c r="C10" s="25"/>
      <c r="D10" s="25">
        <v>5</v>
      </c>
      <c r="E10" s="25"/>
      <c r="F10" s="25"/>
      <c r="G10" s="25"/>
      <c r="H10" s="25"/>
      <c r="I10" s="25"/>
      <c r="J10" s="25">
        <v>25</v>
      </c>
      <c r="K10" s="25">
        <v>35</v>
      </c>
      <c r="L10" s="25">
        <v>5</v>
      </c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106</v>
      </c>
      <c r="C11" s="25"/>
      <c r="D11" s="25">
        <v>15</v>
      </c>
      <c r="E11" s="25"/>
      <c r="F11" s="25"/>
      <c r="G11" s="25"/>
      <c r="H11" s="25"/>
      <c r="I11" s="25"/>
      <c r="J11" s="25"/>
      <c r="K11" s="25"/>
      <c r="L11" s="25"/>
      <c r="M11" s="25">
        <v>50</v>
      </c>
      <c r="N11" s="25"/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 t="s">
        <v>27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52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107</v>
      </c>
      <c r="C14" s="25"/>
      <c r="D14" s="25"/>
      <c r="E14" s="25"/>
      <c r="F14" s="25"/>
      <c r="G14" s="25"/>
      <c r="H14" s="25"/>
      <c r="I14" s="25"/>
      <c r="J14" s="25">
        <v>7</v>
      </c>
      <c r="K14" s="25"/>
      <c r="L14" s="25">
        <v>5</v>
      </c>
      <c r="M14" s="25"/>
      <c r="N14" s="25">
        <v>20</v>
      </c>
      <c r="O14" s="25">
        <v>3</v>
      </c>
      <c r="P14" s="25">
        <v>25</v>
      </c>
      <c r="Q14" s="25"/>
      <c r="R14" s="25"/>
      <c r="S14" s="25">
        <v>5</v>
      </c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55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38</v>
      </c>
      <c r="B17" s="2" t="s">
        <v>20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30</v>
      </c>
      <c r="G17" s="31">
        <f t="shared" si="0"/>
        <v>30</v>
      </c>
      <c r="H17" s="31">
        <f t="shared" si="0"/>
        <v>25</v>
      </c>
      <c r="I17" s="31">
        <f t="shared" si="0"/>
        <v>40</v>
      </c>
      <c r="J17" s="31">
        <f t="shared" si="0"/>
        <v>25</v>
      </c>
      <c r="K17" s="31">
        <f t="shared" si="0"/>
        <v>35</v>
      </c>
      <c r="L17" s="31">
        <f t="shared" si="0"/>
        <v>5</v>
      </c>
      <c r="M17" s="31">
        <f t="shared" si="0"/>
        <v>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60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3.04</v>
      </c>
      <c r="D18" s="33">
        <f>+(A17*D17)/1000</f>
        <v>0.76</v>
      </c>
      <c r="E18" s="33">
        <f>+(A17*E17)/1000</f>
        <v>0.26600000000000001</v>
      </c>
      <c r="F18" s="33">
        <f>+(A17*F17)/1000</f>
        <v>1.1399999999999999</v>
      </c>
      <c r="G18" s="33">
        <f>+(A17*G17)/1000</f>
        <v>1.1399999999999999</v>
      </c>
      <c r="H18" s="33">
        <f>+(A17*H17)/1000</f>
        <v>0.95</v>
      </c>
      <c r="I18" s="33">
        <f>+(A17*I17)/1000</f>
        <v>1.52</v>
      </c>
      <c r="J18" s="33">
        <f>+(A17*J17)/1000</f>
        <v>0.95</v>
      </c>
      <c r="K18" s="33">
        <f>+(A17*K17)/1000</f>
        <v>1.33</v>
      </c>
      <c r="L18" s="33">
        <f>+(A17*L17)/1000</f>
        <v>0.19</v>
      </c>
      <c r="M18" s="33">
        <f>+(A17*M17)/1000</f>
        <v>1.9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0.19</v>
      </c>
      <c r="R18" s="33">
        <f>+(A17*R17)/1000</f>
        <v>2.2799999999999998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36</v>
      </c>
      <c r="B19" s="4" t="s">
        <v>22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7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>SUM(N13:N16)</f>
        <v>20</v>
      </c>
      <c r="O19" s="34">
        <f t="shared" si="1"/>
        <v>3</v>
      </c>
      <c r="P19" s="34">
        <f t="shared" si="1"/>
        <v>25</v>
      </c>
      <c r="Q19" s="34">
        <f t="shared" si="1"/>
        <v>0</v>
      </c>
      <c r="R19" s="34">
        <f t="shared" si="1"/>
        <v>0</v>
      </c>
      <c r="S19" s="34">
        <f t="shared" si="1"/>
        <v>5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1.44</v>
      </c>
      <c r="D20" s="36">
        <f>+(A19*D19)/1000</f>
        <v>0</v>
      </c>
      <c r="E20" s="36">
        <f>+(A19*E19)/1000</f>
        <v>0.252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0.252</v>
      </c>
      <c r="K20" s="36">
        <f>+(A19*K19)/1000</f>
        <v>0</v>
      </c>
      <c r="L20" s="36">
        <f>+(A19*L19)/1000</f>
        <v>0.18</v>
      </c>
      <c r="M20" s="36">
        <f>+(A19*M19)/1000</f>
        <v>0</v>
      </c>
      <c r="N20" s="36">
        <f>+(A19*N19)/1000</f>
        <v>0.72</v>
      </c>
      <c r="O20" s="36">
        <f>+(A19*O19)/1000</f>
        <v>0.108</v>
      </c>
      <c r="P20" s="36">
        <f>+(A19*P19)/1000</f>
        <v>0.9</v>
      </c>
      <c r="Q20" s="36">
        <f>+(A19*Q19)/1000</f>
        <v>0</v>
      </c>
      <c r="R20" s="36">
        <f>+(A19*R19)/1000</f>
        <v>0</v>
      </c>
      <c r="S20" s="36">
        <f>+(A19*S19)/1000</f>
        <v>0.18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4.4800000000000004</v>
      </c>
      <c r="D21" s="38">
        <f t="shared" ref="D21:X21" si="2">+D20+D18</f>
        <v>0.76</v>
      </c>
      <c r="E21" s="38">
        <f t="shared" si="2"/>
        <v>0.51800000000000002</v>
      </c>
      <c r="F21" s="38">
        <f t="shared" si="2"/>
        <v>1.1399999999999999</v>
      </c>
      <c r="G21" s="38">
        <f t="shared" si="2"/>
        <v>1.1399999999999999</v>
      </c>
      <c r="H21" s="38">
        <f t="shared" si="2"/>
        <v>0.95</v>
      </c>
      <c r="I21" s="38">
        <f t="shared" si="2"/>
        <v>1.52</v>
      </c>
      <c r="J21" s="38">
        <f t="shared" si="2"/>
        <v>1.202</v>
      </c>
      <c r="K21" s="38">
        <f t="shared" si="2"/>
        <v>1.33</v>
      </c>
      <c r="L21" s="38">
        <f t="shared" si="2"/>
        <v>0.37</v>
      </c>
      <c r="M21" s="38">
        <f t="shared" si="2"/>
        <v>1.9</v>
      </c>
      <c r="N21" s="38">
        <f t="shared" si="2"/>
        <v>0.72</v>
      </c>
      <c r="O21" s="38">
        <f t="shared" si="2"/>
        <v>0.108</v>
      </c>
      <c r="P21" s="38">
        <f t="shared" si="2"/>
        <v>0.9</v>
      </c>
      <c r="Q21" s="38">
        <f t="shared" si="2"/>
        <v>0.19</v>
      </c>
      <c r="R21" s="38">
        <f t="shared" si="2"/>
        <v>2.2799999999999998</v>
      </c>
      <c r="S21" s="38">
        <f t="shared" si="2"/>
        <v>0.18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38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36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3"/>
      <c r="B29" s="63"/>
      <c r="C29" s="50"/>
      <c r="H29" s="63"/>
      <c r="I29" s="63"/>
      <c r="J29" s="63"/>
      <c r="K29" s="63"/>
      <c r="P29" s="63"/>
      <c r="Q29" s="63"/>
      <c r="R29" s="63"/>
      <c r="S29" s="63"/>
    </row>
    <row r="30" spans="1:25" x14ac:dyDescent="0.15">
      <c r="A30" s="63"/>
      <c r="B30" s="63"/>
      <c r="C30" s="50"/>
      <c r="H30" s="63"/>
      <c r="I30" s="63"/>
      <c r="J30" s="63"/>
      <c r="K30" s="63"/>
      <c r="P30" s="63"/>
      <c r="Q30" s="63"/>
      <c r="R30" s="63"/>
      <c r="S30" s="63"/>
    </row>
    <row r="31" spans="1:25" x14ac:dyDescent="0.15">
      <c r="A31" s="63"/>
      <c r="B31" s="63"/>
      <c r="C31" s="50"/>
      <c r="H31" s="63"/>
      <c r="I31" s="63"/>
      <c r="J31" s="63"/>
      <c r="K31" s="63"/>
      <c r="P31" s="63"/>
      <c r="Q31" s="63"/>
      <c r="R31" s="63"/>
      <c r="S31" s="63"/>
    </row>
    <row r="32" spans="1:25" x14ac:dyDescent="0.15">
      <c r="A32" s="63"/>
      <c r="B32" s="63"/>
      <c r="C32" s="50"/>
      <c r="H32" s="63"/>
      <c r="I32" s="63"/>
      <c r="J32" s="63"/>
      <c r="K32" s="63"/>
      <c r="P32" s="63"/>
      <c r="Q32" s="63"/>
      <c r="R32" s="63"/>
      <c r="S32" s="63"/>
    </row>
    <row r="33" spans="1:25" x14ac:dyDescent="0.15">
      <c r="A33" s="63"/>
      <c r="B33" s="63"/>
      <c r="C33" s="50"/>
      <c r="H33" s="63"/>
      <c r="I33" s="63"/>
      <c r="J33" s="63"/>
      <c r="K33" s="63"/>
      <c r="P33" s="63"/>
      <c r="Q33" s="63"/>
      <c r="R33" s="63"/>
      <c r="S33" s="63"/>
    </row>
    <row r="34" spans="1:25" x14ac:dyDescent="0.15">
      <c r="A34" s="63"/>
      <c r="B34" s="63"/>
      <c r="C34" s="50"/>
      <c r="H34" s="63"/>
      <c r="I34" s="63"/>
      <c r="J34" s="63"/>
      <c r="K34" s="63"/>
      <c r="P34" s="63"/>
      <c r="Q34" s="63"/>
      <c r="R34" s="63"/>
      <c r="S34" s="63"/>
    </row>
    <row r="35" spans="1:25" x14ac:dyDescent="0.15">
      <c r="A35" s="63"/>
      <c r="B35" s="63"/>
      <c r="C35" s="50"/>
      <c r="H35" s="63"/>
      <c r="I35" s="63"/>
      <c r="J35" s="63"/>
      <c r="K35" s="63"/>
      <c r="P35" s="63"/>
      <c r="Q35" s="63"/>
      <c r="R35" s="63"/>
      <c r="S35" s="63"/>
    </row>
    <row r="36" spans="1:25" x14ac:dyDescent="0.15">
      <c r="A36" s="63"/>
      <c r="B36" s="63"/>
      <c r="C36" s="50"/>
      <c r="H36" s="63"/>
      <c r="I36" s="63"/>
      <c r="J36" s="63"/>
      <c r="K36" s="63"/>
      <c r="P36" s="63"/>
      <c r="Q36" s="63"/>
      <c r="R36" s="63"/>
      <c r="S36" s="63"/>
    </row>
    <row r="37" spans="1:25" x14ac:dyDescent="0.15">
      <c r="A37" s="63"/>
      <c r="B37" s="63"/>
      <c r="C37" s="50"/>
      <c r="H37" s="63"/>
      <c r="I37" s="63"/>
      <c r="J37" s="63"/>
      <c r="K37" s="63"/>
      <c r="P37" s="63"/>
      <c r="Q37" s="63"/>
      <c r="R37" s="63"/>
      <c r="S37" s="63"/>
    </row>
    <row r="38" spans="1:25" x14ac:dyDescent="0.15">
      <c r="A38" s="63"/>
      <c r="B38" s="63"/>
      <c r="C38" s="50"/>
      <c r="H38" s="63"/>
      <c r="I38" s="63"/>
      <c r="J38" s="63"/>
      <c r="K38" s="63"/>
      <c r="P38" s="63"/>
      <c r="Q38" s="63"/>
      <c r="R38" s="63"/>
      <c r="S38" s="63"/>
    </row>
    <row r="39" spans="1:25" x14ac:dyDescent="0.15">
      <c r="A39" s="63"/>
      <c r="B39" s="63"/>
      <c r="C39" s="50"/>
      <c r="H39" s="63"/>
      <c r="I39" s="63"/>
      <c r="J39" s="63"/>
      <c r="K39" s="63"/>
      <c r="P39" s="63"/>
      <c r="Q39" s="63"/>
      <c r="R39" s="63"/>
      <c r="S39" s="63"/>
    </row>
    <row r="40" spans="1:25" x14ac:dyDescent="0.15">
      <c r="A40" s="63"/>
      <c r="B40" s="63"/>
      <c r="C40" s="50"/>
      <c r="H40" s="63"/>
      <c r="I40" s="63"/>
      <c r="J40" s="63"/>
      <c r="K40" s="63"/>
      <c r="P40" s="63"/>
      <c r="Q40" s="63"/>
      <c r="R40" s="63"/>
      <c r="S40" s="63"/>
    </row>
    <row r="41" spans="1:25" x14ac:dyDescent="0.15">
      <c r="A41" s="63"/>
      <c r="B41" s="63"/>
      <c r="C41" s="50"/>
      <c r="H41" s="63"/>
      <c r="I41" s="63"/>
      <c r="J41" s="63"/>
      <c r="K41" s="63"/>
      <c r="P41" s="63"/>
      <c r="Q41" s="63"/>
      <c r="R41" s="63"/>
      <c r="S41" s="63"/>
    </row>
    <row r="42" spans="1:25" x14ac:dyDescent="0.15">
      <c r="A42" s="63"/>
      <c r="B42" s="63"/>
      <c r="C42" s="50"/>
      <c r="H42" s="63"/>
      <c r="I42" s="63"/>
      <c r="J42" s="63"/>
      <c r="K42" s="63"/>
      <c r="P42" s="63"/>
      <c r="Q42" s="63"/>
      <c r="R42" s="63"/>
      <c r="S42" s="63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60</v>
      </c>
      <c r="D46" s="12">
        <v>60</v>
      </c>
      <c r="E46" s="13"/>
      <c r="F46" s="13"/>
      <c r="G46" s="13"/>
      <c r="H46" s="13"/>
      <c r="I46" s="13"/>
      <c r="J46" s="13"/>
      <c r="P46" s="72">
        <v>42748</v>
      </c>
      <c r="Q46" s="72"/>
      <c r="R46" s="72"/>
      <c r="S46" s="72"/>
      <c r="T46" s="13"/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41.25" thickBot="1" x14ac:dyDescent="0.2">
      <c r="A48" s="75"/>
      <c r="B48" s="76"/>
      <c r="C48" s="16" t="s">
        <v>49</v>
      </c>
      <c r="D48" s="18" t="s">
        <v>32</v>
      </c>
      <c r="E48" s="18" t="s">
        <v>34</v>
      </c>
      <c r="F48" s="18" t="s">
        <v>33</v>
      </c>
      <c r="G48" s="18" t="s">
        <v>113</v>
      </c>
      <c r="H48" s="18" t="s">
        <v>40</v>
      </c>
      <c r="I48" s="18" t="s">
        <v>41</v>
      </c>
      <c r="J48" s="18" t="s">
        <v>80</v>
      </c>
      <c r="K48" s="18" t="s">
        <v>47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109</v>
      </c>
      <c r="C49" s="22"/>
      <c r="D49" s="22"/>
      <c r="E49" s="22"/>
      <c r="F49" s="22"/>
      <c r="G49" s="22"/>
      <c r="H49" s="22"/>
      <c r="I49" s="22"/>
      <c r="J49" s="22">
        <v>60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110</v>
      </c>
      <c r="C50" s="25"/>
      <c r="D50" s="25"/>
      <c r="E50" s="25"/>
      <c r="F50" s="25">
        <v>3</v>
      </c>
      <c r="G50" s="25">
        <v>0.5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34</v>
      </c>
      <c r="C51" s="25"/>
      <c r="D51" s="25"/>
      <c r="E51" s="25">
        <v>12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 t="s">
        <v>49</v>
      </c>
      <c r="C52" s="28">
        <v>70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111</v>
      </c>
      <c r="C53" s="22"/>
      <c r="D53" s="22"/>
      <c r="E53" s="22"/>
      <c r="F53" s="22"/>
      <c r="G53" s="22"/>
      <c r="H53" s="22">
        <v>60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34</v>
      </c>
      <c r="C54" s="25"/>
      <c r="D54" s="25"/>
      <c r="E54" s="25">
        <v>20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112</v>
      </c>
      <c r="C55" s="25"/>
      <c r="D55" s="25">
        <v>15</v>
      </c>
      <c r="E55" s="25"/>
      <c r="F55" s="25"/>
      <c r="G55" s="25"/>
      <c r="H55" s="25"/>
      <c r="I55" s="25">
        <v>60</v>
      </c>
      <c r="J55" s="25"/>
      <c r="K55" s="25">
        <v>3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 t="s">
        <v>55</v>
      </c>
      <c r="C56" s="28">
        <v>60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60</v>
      </c>
      <c r="B61" s="2" t="s">
        <v>16</v>
      </c>
      <c r="C61" s="31">
        <f>SUM(C49:C52)</f>
        <v>70</v>
      </c>
      <c r="D61" s="31">
        <f t="shared" ref="D61:X61" si="6">SUM(D49:D52)</f>
        <v>0</v>
      </c>
      <c r="E61" s="31">
        <f t="shared" si="6"/>
        <v>12</v>
      </c>
      <c r="F61" s="31">
        <f t="shared" si="6"/>
        <v>3</v>
      </c>
      <c r="G61" s="31">
        <f t="shared" si="6"/>
        <v>0.5</v>
      </c>
      <c r="H61" s="31">
        <f t="shared" si="6"/>
        <v>0</v>
      </c>
      <c r="I61" s="31">
        <f t="shared" si="6"/>
        <v>0</v>
      </c>
      <c r="J61" s="31">
        <f t="shared" si="6"/>
        <v>60</v>
      </c>
      <c r="K61" s="31">
        <f t="shared" si="6"/>
        <v>0</v>
      </c>
      <c r="L61" s="31">
        <f t="shared" si="6"/>
        <v>0</v>
      </c>
      <c r="M61" s="31">
        <f t="shared" si="6"/>
        <v>0</v>
      </c>
      <c r="N61" s="31">
        <f t="shared" si="6"/>
        <v>0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4.2</v>
      </c>
      <c r="D62" s="33">
        <f>+(A61*D61)/1000</f>
        <v>0</v>
      </c>
      <c r="E62" s="33">
        <f>+(A61*E61)/1000</f>
        <v>0.72</v>
      </c>
      <c r="F62" s="33">
        <f>+(A61*F61)/1000</f>
        <v>0.18</v>
      </c>
      <c r="G62" s="33">
        <f>+(A61*G61)</f>
        <v>30</v>
      </c>
      <c r="H62" s="33">
        <f>+(A61*H61)/1000</f>
        <v>0</v>
      </c>
      <c r="I62" s="33">
        <f>+(A61*I61)/1000</f>
        <v>0</v>
      </c>
      <c r="J62" s="33">
        <f>+(A61*J61)/1000</f>
        <v>3.6</v>
      </c>
      <c r="K62" s="33">
        <f>+(A61*K61)/1000</f>
        <v>0</v>
      </c>
      <c r="L62" s="33">
        <f>+(A61*L61)/1000</f>
        <v>0</v>
      </c>
      <c r="M62" s="33">
        <f>+(A61*M61)/1000</f>
        <v>0</v>
      </c>
      <c r="N62" s="33">
        <f>+(A61*N61)/1000</f>
        <v>0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60</v>
      </c>
      <c r="B63" s="4" t="s">
        <v>18</v>
      </c>
      <c r="C63" s="34">
        <f>SUM(C53:C56)</f>
        <v>60</v>
      </c>
      <c r="D63" s="34">
        <f t="shared" ref="D63:X63" si="7">SUM(D53:D56)</f>
        <v>15</v>
      </c>
      <c r="E63" s="34">
        <f t="shared" si="7"/>
        <v>20</v>
      </c>
      <c r="F63" s="34">
        <f t="shared" si="7"/>
        <v>0</v>
      </c>
      <c r="G63" s="34">
        <f t="shared" si="7"/>
        <v>0</v>
      </c>
      <c r="H63" s="34">
        <f t="shared" si="7"/>
        <v>60</v>
      </c>
      <c r="I63" s="34">
        <f t="shared" si="7"/>
        <v>60</v>
      </c>
      <c r="J63" s="34">
        <f t="shared" si="7"/>
        <v>0</v>
      </c>
      <c r="K63" s="34">
        <f t="shared" si="7"/>
        <v>3</v>
      </c>
      <c r="L63" s="34">
        <f t="shared" si="7"/>
        <v>0</v>
      </c>
      <c r="M63" s="34">
        <f t="shared" si="7"/>
        <v>0</v>
      </c>
      <c r="N63" s="34">
        <f t="shared" si="7"/>
        <v>0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3.6</v>
      </c>
      <c r="D64" s="36">
        <f>+(A63*D63)/1000</f>
        <v>0.9</v>
      </c>
      <c r="E64" s="36">
        <f>+(A63*E63)/1000</f>
        <v>1.2</v>
      </c>
      <c r="F64" s="36">
        <f>+(A63*F63)/1000</f>
        <v>0</v>
      </c>
      <c r="G64" s="36">
        <f>+(A63*G63)/1000</f>
        <v>0</v>
      </c>
      <c r="H64" s="36">
        <f>+(A63*H63)/1000</f>
        <v>3.6</v>
      </c>
      <c r="I64" s="36">
        <f>+(A63*I63)/1000</f>
        <v>3.6</v>
      </c>
      <c r="J64" s="36">
        <f>+(A63*J63)/1000</f>
        <v>0</v>
      </c>
      <c r="K64" s="36">
        <f>+(A63*K63)/1000</f>
        <v>0.18</v>
      </c>
      <c r="L64" s="36">
        <f>+(A63*L63)/1000</f>
        <v>0</v>
      </c>
      <c r="M64" s="36">
        <f>+(A63*M63)/1000</f>
        <v>0</v>
      </c>
      <c r="N64" s="36">
        <f>+(A63*N63)/1000</f>
        <v>0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7.8000000000000007</v>
      </c>
      <c r="D65" s="38">
        <f t="shared" ref="D65:X65" si="8">+D64+D62</f>
        <v>0.9</v>
      </c>
      <c r="E65" s="38">
        <f t="shared" si="8"/>
        <v>1.92</v>
      </c>
      <c r="F65" s="38">
        <f t="shared" si="8"/>
        <v>0.18</v>
      </c>
      <c r="G65" s="38">
        <f t="shared" si="8"/>
        <v>30</v>
      </c>
      <c r="H65" s="38">
        <f t="shared" si="8"/>
        <v>3.6</v>
      </c>
      <c r="I65" s="38">
        <f t="shared" si="8"/>
        <v>3.6</v>
      </c>
      <c r="J65" s="38">
        <f t="shared" si="8"/>
        <v>3.6</v>
      </c>
      <c r="K65" s="38">
        <f t="shared" si="8"/>
        <v>0.18</v>
      </c>
      <c r="L65" s="38">
        <f t="shared" si="8"/>
        <v>0</v>
      </c>
      <c r="M65" s="38">
        <f t="shared" si="8"/>
        <v>0</v>
      </c>
      <c r="N65" s="38">
        <f t="shared" si="8"/>
        <v>0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60</v>
      </c>
      <c r="B67" s="8" t="s">
        <v>10</v>
      </c>
      <c r="C67" s="42">
        <f>SUM(C62*C66)</f>
        <v>0</v>
      </c>
      <c r="D67" s="42">
        <f>SUM(D62*D66)</f>
        <v>0</v>
      </c>
      <c r="E67" s="42">
        <f t="shared" ref="E67:X67" si="9">SUM(E62*E66)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0</v>
      </c>
    </row>
    <row r="68" spans="1:25" x14ac:dyDescent="0.15">
      <c r="A68" s="7">
        <f>SUM(A63)</f>
        <v>60</v>
      </c>
      <c r="B68" s="8" t="s">
        <v>10</v>
      </c>
      <c r="C68" s="42">
        <f>SUM(C64*C66)</f>
        <v>0</v>
      </c>
      <c r="D68" s="42">
        <f>SUM(D64*D66)</f>
        <v>0</v>
      </c>
      <c r="E68" s="42">
        <f t="shared" ref="E68:X68" si="10">SUM(E64*E66)</f>
        <v>0</v>
      </c>
      <c r="F68" s="42">
        <f t="shared" si="10"/>
        <v>0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0</v>
      </c>
    </row>
    <row r="69" spans="1:25" x14ac:dyDescent="0.15">
      <c r="A69" s="68" t="s">
        <v>11</v>
      </c>
      <c r="B69" s="69"/>
      <c r="C69" s="44">
        <f>SUM(C67:C68)</f>
        <v>0</v>
      </c>
      <c r="D69" s="44">
        <f t="shared" ref="D69:X69" si="11">+D65*D66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0</v>
      </c>
      <c r="L69" s="44">
        <f t="shared" si="11"/>
        <v>0</v>
      </c>
      <c r="M69" s="44">
        <f t="shared" si="11"/>
        <v>0</v>
      </c>
      <c r="N69" s="44">
        <f t="shared" si="11"/>
        <v>0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0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43" workbookViewId="0">
      <selection activeCell="G35" sqref="G35"/>
    </sheetView>
  </sheetViews>
  <sheetFormatPr defaultRowHeight="10.5" x14ac:dyDescent="0.15"/>
  <cols>
    <col min="1" max="1" width="3.140625" style="9" customWidth="1"/>
    <col min="2" max="2" width="22.71093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6" width="3.85546875" style="9" customWidth="1"/>
    <col min="17" max="17" width="4.140625" style="9" customWidth="1"/>
    <col min="18" max="18" width="1.42578125" style="9" customWidth="1"/>
    <col min="19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44</v>
      </c>
      <c r="D2" s="12">
        <v>41</v>
      </c>
      <c r="E2" s="13"/>
      <c r="F2" s="13"/>
      <c r="G2" s="13"/>
      <c r="H2" s="13"/>
      <c r="I2" s="13"/>
      <c r="J2" s="13"/>
      <c r="P2" s="72">
        <v>42751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8.5" thickBot="1" x14ac:dyDescent="0.2">
      <c r="A4" s="75"/>
      <c r="B4" s="76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65</v>
      </c>
      <c r="H4" s="18" t="s">
        <v>35</v>
      </c>
      <c r="I4" s="19" t="s">
        <v>37</v>
      </c>
      <c r="J4" s="18" t="s">
        <v>102</v>
      </c>
      <c r="K4" s="18" t="s">
        <v>59</v>
      </c>
      <c r="L4" s="18" t="s">
        <v>56</v>
      </c>
      <c r="M4" s="18" t="s">
        <v>73</v>
      </c>
      <c r="N4" s="19" t="s">
        <v>40</v>
      </c>
      <c r="O4" s="18" t="s">
        <v>39</v>
      </c>
      <c r="P4" s="18" t="s">
        <v>58</v>
      </c>
      <c r="Q4" s="18" t="s">
        <v>47</v>
      </c>
      <c r="R4" s="18"/>
      <c r="S4" s="18" t="s">
        <v>46</v>
      </c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109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110</v>
      </c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121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76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27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122</v>
      </c>
      <c r="C9" s="22"/>
      <c r="D9" s="22"/>
      <c r="E9" s="22"/>
      <c r="F9" s="22"/>
      <c r="G9" s="22"/>
      <c r="H9" s="22"/>
      <c r="I9" s="22">
        <v>30</v>
      </c>
      <c r="J9" s="22"/>
      <c r="K9" s="22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123</v>
      </c>
      <c r="C10" s="25"/>
      <c r="D10" s="25"/>
      <c r="E10" s="25">
        <v>8</v>
      </c>
      <c r="F10" s="25"/>
      <c r="G10" s="25"/>
      <c r="H10" s="25"/>
      <c r="I10" s="25">
        <v>10</v>
      </c>
      <c r="J10" s="25">
        <v>60</v>
      </c>
      <c r="K10" s="25"/>
      <c r="L10" s="25">
        <v>150</v>
      </c>
      <c r="M10" s="25">
        <v>5</v>
      </c>
      <c r="N10" s="25"/>
      <c r="O10" s="25"/>
      <c r="P10" s="25"/>
      <c r="Q10" s="25">
        <v>5</v>
      </c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27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40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30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124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v>10</v>
      </c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125</v>
      </c>
      <c r="C15" s="25"/>
      <c r="D15" s="25">
        <v>12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>
        <v>45</v>
      </c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 t="s">
        <v>27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44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13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40</v>
      </c>
      <c r="J17" s="31">
        <f t="shared" si="0"/>
        <v>60</v>
      </c>
      <c r="K17" s="31">
        <f t="shared" si="0"/>
        <v>40</v>
      </c>
      <c r="L17" s="31">
        <f t="shared" si="0"/>
        <v>150</v>
      </c>
      <c r="M17" s="31">
        <f t="shared" si="0"/>
        <v>5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0</v>
      </c>
      <c r="S17" s="31">
        <f t="shared" si="0"/>
        <v>110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3.52</v>
      </c>
      <c r="D18" s="33">
        <f>+(A17*D17)/1000</f>
        <v>0</v>
      </c>
      <c r="E18" s="33">
        <f>+(A17*E17)/1000</f>
        <v>0.57199999999999995</v>
      </c>
      <c r="F18" s="33">
        <f>+(A17*F17)/1000</f>
        <v>0.308</v>
      </c>
      <c r="G18" s="33">
        <f>+(A17*G17)/1000</f>
        <v>4.3999999999999997E-2</v>
      </c>
      <c r="H18" s="33">
        <f>+(A17*H17)/1000</f>
        <v>0.88</v>
      </c>
      <c r="I18" s="33">
        <f>+(A17*I17)/1000</f>
        <v>1.76</v>
      </c>
      <c r="J18" s="33">
        <f>+(A17*J17)/1000</f>
        <v>2.64</v>
      </c>
      <c r="K18" s="33">
        <f>+(A17*K17)/1000</f>
        <v>1.76</v>
      </c>
      <c r="L18" s="33">
        <f>+(A17*L17)/1000</f>
        <v>6.6</v>
      </c>
      <c r="M18" s="33">
        <f>+(A17*M17)/1000</f>
        <v>0.22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0.22</v>
      </c>
      <c r="R18" s="33">
        <f>+(A17*R17)/1000</f>
        <v>0</v>
      </c>
      <c r="S18" s="33">
        <f>+(A17*S17)/1000</f>
        <v>4.84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41</v>
      </c>
      <c r="B19" s="4" t="s">
        <v>22</v>
      </c>
      <c r="C19" s="34">
        <f>SUM(C13:C16)</f>
        <v>40</v>
      </c>
      <c r="D19" s="34">
        <f t="shared" ref="D19:X19" si="1">SUM(D13:D16)</f>
        <v>12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30</v>
      </c>
      <c r="O19" s="34">
        <f t="shared" si="1"/>
        <v>10</v>
      </c>
      <c r="P19" s="34">
        <f t="shared" si="1"/>
        <v>45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1.64</v>
      </c>
      <c r="D20" s="36">
        <f>+(A19*D19)/1000</f>
        <v>0.49199999999999999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1.23</v>
      </c>
      <c r="O20" s="36">
        <f>+(A19*O19)/1000</f>
        <v>0.41</v>
      </c>
      <c r="P20" s="36">
        <f>+(A19*P19)/1000</f>
        <v>1.845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5.16</v>
      </c>
      <c r="D21" s="38">
        <f t="shared" ref="D21:X21" si="2">+D20+D18</f>
        <v>0.49199999999999999</v>
      </c>
      <c r="E21" s="38">
        <f t="shared" si="2"/>
        <v>0.57199999999999995</v>
      </c>
      <c r="F21" s="38">
        <f t="shared" si="2"/>
        <v>0.308</v>
      </c>
      <c r="G21" s="38">
        <f t="shared" si="2"/>
        <v>4.3999999999999997E-2</v>
      </c>
      <c r="H21" s="38">
        <f t="shared" si="2"/>
        <v>0.88</v>
      </c>
      <c r="I21" s="38">
        <f t="shared" si="2"/>
        <v>1.76</v>
      </c>
      <c r="J21" s="38">
        <f t="shared" si="2"/>
        <v>2.64</v>
      </c>
      <c r="K21" s="38">
        <f t="shared" si="2"/>
        <v>1.76</v>
      </c>
      <c r="L21" s="38">
        <f t="shared" si="2"/>
        <v>6.6</v>
      </c>
      <c r="M21" s="38">
        <f t="shared" si="2"/>
        <v>0.22</v>
      </c>
      <c r="N21" s="38">
        <f t="shared" si="2"/>
        <v>1.23</v>
      </c>
      <c r="O21" s="38">
        <f t="shared" si="2"/>
        <v>0.41</v>
      </c>
      <c r="P21" s="38">
        <f t="shared" si="2"/>
        <v>1.845</v>
      </c>
      <c r="Q21" s="38">
        <f t="shared" si="2"/>
        <v>0.22</v>
      </c>
      <c r="R21" s="38">
        <f t="shared" si="2"/>
        <v>0</v>
      </c>
      <c r="S21" s="38">
        <f t="shared" si="2"/>
        <v>4.84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44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41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4"/>
      <c r="B29" s="64"/>
      <c r="C29" s="50"/>
      <c r="H29" s="64"/>
      <c r="I29" s="64"/>
      <c r="J29" s="64"/>
      <c r="K29" s="64"/>
      <c r="P29" s="64"/>
      <c r="Q29" s="64"/>
      <c r="R29" s="64"/>
      <c r="S29" s="64"/>
    </row>
    <row r="30" spans="1:25" x14ac:dyDescent="0.15">
      <c r="A30" s="64"/>
      <c r="B30" s="64"/>
      <c r="C30" s="50"/>
      <c r="H30" s="64"/>
      <c r="I30" s="64"/>
      <c r="J30" s="64"/>
      <c r="K30" s="64"/>
      <c r="P30" s="64"/>
      <c r="Q30" s="64"/>
      <c r="R30" s="64"/>
      <c r="S30" s="64"/>
    </row>
    <row r="31" spans="1:25" x14ac:dyDescent="0.15">
      <c r="A31" s="64"/>
      <c r="B31" s="64"/>
      <c r="C31" s="50"/>
      <c r="H31" s="64"/>
      <c r="I31" s="64"/>
      <c r="J31" s="64"/>
      <c r="K31" s="64"/>
      <c r="P31" s="64"/>
      <c r="Q31" s="64"/>
      <c r="R31" s="64"/>
      <c r="S31" s="64"/>
    </row>
    <row r="32" spans="1:25" x14ac:dyDescent="0.15">
      <c r="A32" s="64"/>
      <c r="B32" s="64"/>
      <c r="C32" s="50"/>
      <c r="H32" s="64"/>
      <c r="I32" s="64"/>
      <c r="J32" s="64"/>
      <c r="K32" s="64"/>
      <c r="P32" s="64"/>
      <c r="Q32" s="64"/>
      <c r="R32" s="64"/>
      <c r="S32" s="64"/>
    </row>
    <row r="33" spans="1:25" x14ac:dyDescent="0.15">
      <c r="A33" s="64"/>
      <c r="B33" s="64"/>
      <c r="C33" s="50"/>
      <c r="H33" s="64"/>
      <c r="I33" s="64"/>
      <c r="J33" s="64"/>
      <c r="K33" s="64"/>
      <c r="P33" s="64"/>
      <c r="Q33" s="64"/>
      <c r="R33" s="64"/>
      <c r="S33" s="64"/>
    </row>
    <row r="34" spans="1:25" x14ac:dyDescent="0.15">
      <c r="A34" s="64"/>
      <c r="B34" s="64"/>
      <c r="C34" s="50"/>
      <c r="H34" s="64"/>
      <c r="I34" s="64"/>
      <c r="J34" s="64"/>
      <c r="K34" s="64"/>
      <c r="P34" s="64"/>
      <c r="Q34" s="64"/>
      <c r="R34" s="64"/>
      <c r="S34" s="64"/>
    </row>
    <row r="35" spans="1:25" x14ac:dyDescent="0.15">
      <c r="A35" s="64"/>
      <c r="B35" s="64"/>
      <c r="C35" s="50"/>
      <c r="H35" s="64"/>
      <c r="I35" s="64"/>
      <c r="J35" s="64"/>
      <c r="K35" s="64"/>
      <c r="P35" s="64"/>
      <c r="Q35" s="64"/>
      <c r="R35" s="64"/>
      <c r="S35" s="64"/>
    </row>
    <row r="36" spans="1:25" x14ac:dyDescent="0.15">
      <c r="A36" s="64"/>
      <c r="B36" s="64"/>
      <c r="C36" s="50"/>
      <c r="H36" s="64"/>
      <c r="I36" s="64"/>
      <c r="J36" s="64"/>
      <c r="K36" s="64"/>
      <c r="P36" s="64"/>
      <c r="Q36" s="64"/>
      <c r="R36" s="64"/>
      <c r="S36" s="64"/>
    </row>
    <row r="37" spans="1:25" x14ac:dyDescent="0.15">
      <c r="A37" s="64"/>
      <c r="B37" s="64"/>
      <c r="C37" s="50"/>
      <c r="H37" s="64"/>
      <c r="I37" s="64"/>
      <c r="J37" s="64"/>
      <c r="K37" s="64"/>
      <c r="P37" s="64"/>
      <c r="Q37" s="64"/>
      <c r="R37" s="64"/>
      <c r="S37" s="64"/>
    </row>
    <row r="38" spans="1:25" x14ac:dyDescent="0.15">
      <c r="A38" s="64"/>
      <c r="B38" s="64"/>
      <c r="C38" s="50"/>
      <c r="H38" s="64"/>
      <c r="I38" s="64"/>
      <c r="J38" s="64"/>
      <c r="K38" s="64"/>
      <c r="P38" s="64"/>
      <c r="Q38" s="64"/>
      <c r="R38" s="64"/>
      <c r="S38" s="64"/>
    </row>
    <row r="39" spans="1:25" x14ac:dyDescent="0.15">
      <c r="A39" s="64"/>
      <c r="B39" s="64"/>
      <c r="C39" s="50"/>
      <c r="H39" s="64"/>
      <c r="I39" s="64"/>
      <c r="J39" s="64"/>
      <c r="K39" s="64"/>
      <c r="P39" s="64"/>
      <c r="Q39" s="64"/>
      <c r="R39" s="64"/>
      <c r="S39" s="64"/>
    </row>
    <row r="40" spans="1:25" x14ac:dyDescent="0.15">
      <c r="A40" s="64"/>
      <c r="B40" s="64"/>
      <c r="C40" s="50"/>
      <c r="H40" s="64"/>
      <c r="I40" s="64"/>
      <c r="J40" s="64"/>
      <c r="K40" s="64"/>
      <c r="P40" s="64"/>
      <c r="Q40" s="64"/>
      <c r="R40" s="64"/>
      <c r="S40" s="64"/>
    </row>
    <row r="41" spans="1:25" x14ac:dyDescent="0.15">
      <c r="A41" s="64"/>
      <c r="B41" s="64"/>
      <c r="C41" s="50"/>
      <c r="H41" s="64"/>
      <c r="I41" s="64"/>
      <c r="J41" s="64"/>
      <c r="K41" s="64"/>
      <c r="P41" s="64"/>
      <c r="Q41" s="64"/>
      <c r="R41" s="64"/>
      <c r="S41" s="64"/>
    </row>
    <row r="42" spans="1:25" x14ac:dyDescent="0.15">
      <c r="A42" s="64"/>
      <c r="B42" s="64"/>
      <c r="C42" s="50"/>
      <c r="H42" s="64"/>
      <c r="I42" s="64"/>
      <c r="J42" s="64"/>
      <c r="K42" s="64"/>
      <c r="P42" s="64"/>
      <c r="Q42" s="64"/>
      <c r="R42" s="64"/>
      <c r="S42" s="64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65</v>
      </c>
      <c r="D46" s="12">
        <v>65</v>
      </c>
      <c r="E46" s="13"/>
      <c r="F46" s="13"/>
      <c r="G46" s="13"/>
      <c r="H46" s="13"/>
      <c r="I46" s="13"/>
      <c r="J46" s="13"/>
      <c r="P46" s="72">
        <v>42751</v>
      </c>
      <c r="Q46" s="72"/>
      <c r="R46" s="72"/>
      <c r="S46" s="72"/>
      <c r="T46" s="13"/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61.5" thickBot="1" x14ac:dyDescent="0.2">
      <c r="A48" s="75"/>
      <c r="B48" s="76"/>
      <c r="C48" s="16" t="s">
        <v>49</v>
      </c>
      <c r="D48" s="18" t="s">
        <v>32</v>
      </c>
      <c r="E48" s="18" t="s">
        <v>34</v>
      </c>
      <c r="F48" s="18" t="s">
        <v>56</v>
      </c>
      <c r="G48" s="18" t="s">
        <v>37</v>
      </c>
      <c r="H48" s="18" t="s">
        <v>74</v>
      </c>
      <c r="I48" s="18" t="s">
        <v>119</v>
      </c>
      <c r="J48" s="18" t="s">
        <v>39</v>
      </c>
      <c r="K48" s="18" t="s">
        <v>102</v>
      </c>
      <c r="L48" s="18" t="s">
        <v>120</v>
      </c>
      <c r="M48" s="18" t="s">
        <v>47</v>
      </c>
      <c r="N48" s="18" t="s">
        <v>80</v>
      </c>
      <c r="O48" s="18" t="s">
        <v>48</v>
      </c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114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60</v>
      </c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115</v>
      </c>
      <c r="C50" s="25"/>
      <c r="D50" s="25">
        <v>2</v>
      </c>
      <c r="E50" s="25"/>
      <c r="F50" s="25">
        <v>60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72</v>
      </c>
      <c r="C51" s="25"/>
      <c r="D51" s="25"/>
      <c r="E51" s="25">
        <v>15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 t="s">
        <v>116</v>
      </c>
      <c r="C52" s="28">
        <v>70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117</v>
      </c>
      <c r="C53" s="22"/>
      <c r="D53" s="22"/>
      <c r="E53" s="22"/>
      <c r="F53" s="22">
        <v>30</v>
      </c>
      <c r="G53" s="22">
        <v>20</v>
      </c>
      <c r="H53" s="22">
        <v>15</v>
      </c>
      <c r="I53" s="22">
        <v>15</v>
      </c>
      <c r="J53" s="22">
        <v>15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118</v>
      </c>
      <c r="C54" s="25"/>
      <c r="D54" s="25">
        <v>15</v>
      </c>
      <c r="E54" s="25"/>
      <c r="F54" s="25"/>
      <c r="G54" s="25"/>
      <c r="H54" s="25"/>
      <c r="I54" s="25"/>
      <c r="J54" s="25"/>
      <c r="K54" s="25">
        <v>35</v>
      </c>
      <c r="L54" s="25">
        <v>50</v>
      </c>
      <c r="M54" s="25">
        <v>3</v>
      </c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116</v>
      </c>
      <c r="C55" s="25">
        <v>60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65</v>
      </c>
      <c r="B61" s="2" t="s">
        <v>16</v>
      </c>
      <c r="C61" s="31">
        <f>SUM(C49:C52)</f>
        <v>70</v>
      </c>
      <c r="D61" s="31">
        <f t="shared" ref="D61:X61" si="6">SUM(D49:D52)</f>
        <v>2</v>
      </c>
      <c r="E61" s="31">
        <f t="shared" si="6"/>
        <v>15</v>
      </c>
      <c r="F61" s="31">
        <f t="shared" si="6"/>
        <v>60</v>
      </c>
      <c r="G61" s="31">
        <f t="shared" si="6"/>
        <v>0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0</v>
      </c>
      <c r="N61" s="31">
        <f t="shared" si="6"/>
        <v>60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4.55</v>
      </c>
      <c r="D62" s="33">
        <f>+(A61*D61)/1000</f>
        <v>0.13</v>
      </c>
      <c r="E62" s="33">
        <f>+(A61*E61)/1000</f>
        <v>0.97499999999999998</v>
      </c>
      <c r="F62" s="33">
        <f>+(A61*F61)/1000</f>
        <v>3.9</v>
      </c>
      <c r="G62" s="33">
        <f>+(A61*G61)/1000</f>
        <v>0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0</v>
      </c>
      <c r="N62" s="33">
        <f>+(A61*N61)/1000</f>
        <v>3.9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65</v>
      </c>
      <c r="B63" s="4" t="s">
        <v>18</v>
      </c>
      <c r="C63" s="34">
        <f>SUM(C53:C56)</f>
        <v>60</v>
      </c>
      <c r="D63" s="34">
        <f t="shared" ref="D63:X63" si="7">SUM(D53:D56)</f>
        <v>15</v>
      </c>
      <c r="E63" s="34">
        <f t="shared" si="7"/>
        <v>0</v>
      </c>
      <c r="F63" s="34">
        <f t="shared" si="7"/>
        <v>30</v>
      </c>
      <c r="G63" s="34">
        <f t="shared" si="7"/>
        <v>20</v>
      </c>
      <c r="H63" s="34">
        <f t="shared" si="7"/>
        <v>15</v>
      </c>
      <c r="I63" s="34">
        <f t="shared" si="7"/>
        <v>15</v>
      </c>
      <c r="J63" s="34">
        <f t="shared" si="7"/>
        <v>15</v>
      </c>
      <c r="K63" s="34">
        <f t="shared" si="7"/>
        <v>35</v>
      </c>
      <c r="L63" s="34">
        <f t="shared" si="7"/>
        <v>50</v>
      </c>
      <c r="M63" s="34">
        <f t="shared" si="7"/>
        <v>3</v>
      </c>
      <c r="N63" s="34">
        <f t="shared" si="7"/>
        <v>0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3.9</v>
      </c>
      <c r="D64" s="36">
        <f>+(A63*D63)/1000</f>
        <v>0.97499999999999998</v>
      </c>
      <c r="E64" s="36">
        <f>+(A63*E63)/1000</f>
        <v>0</v>
      </c>
      <c r="F64" s="36">
        <f>+(A63*F63)/1000</f>
        <v>1.95</v>
      </c>
      <c r="G64" s="36">
        <f>+(A63*G63)/1000</f>
        <v>1.3</v>
      </c>
      <c r="H64" s="36">
        <f>+(A63*H63)/1000</f>
        <v>0.97499999999999998</v>
      </c>
      <c r="I64" s="36">
        <f>+(A63*I63)/1000</f>
        <v>0.97499999999999998</v>
      </c>
      <c r="J64" s="36">
        <f>+(A63*J63)/1000</f>
        <v>0.97499999999999998</v>
      </c>
      <c r="K64" s="36">
        <f>+(A63*K63)/1000</f>
        <v>2.2749999999999999</v>
      </c>
      <c r="L64" s="36">
        <f>+(A63*L63)/1000</f>
        <v>3.25</v>
      </c>
      <c r="M64" s="36">
        <f>+(A63*M63)/1000</f>
        <v>0.19500000000000001</v>
      </c>
      <c r="N64" s="36">
        <f>+(A63*N63)/1000</f>
        <v>0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8.4499999999999993</v>
      </c>
      <c r="D65" s="38">
        <f t="shared" ref="D65:X65" si="8">+D64+D62</f>
        <v>1.105</v>
      </c>
      <c r="E65" s="38">
        <f t="shared" si="8"/>
        <v>0.97499999999999998</v>
      </c>
      <c r="F65" s="38">
        <f t="shared" si="8"/>
        <v>5.85</v>
      </c>
      <c r="G65" s="38">
        <f t="shared" si="8"/>
        <v>1.3</v>
      </c>
      <c r="H65" s="38">
        <f t="shared" si="8"/>
        <v>0.97499999999999998</v>
      </c>
      <c r="I65" s="38">
        <f t="shared" si="8"/>
        <v>0.97499999999999998</v>
      </c>
      <c r="J65" s="38">
        <f t="shared" si="8"/>
        <v>0.97499999999999998</v>
      </c>
      <c r="K65" s="38">
        <f t="shared" si="8"/>
        <v>2.2749999999999999</v>
      </c>
      <c r="L65" s="38">
        <f t="shared" si="8"/>
        <v>3.25</v>
      </c>
      <c r="M65" s="38">
        <f t="shared" si="8"/>
        <v>0.19500000000000001</v>
      </c>
      <c r="N65" s="38">
        <f t="shared" si="8"/>
        <v>3.9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/>
      <c r="D66" s="40"/>
      <c r="E66" s="40"/>
      <c r="F66" s="40"/>
      <c r="G66" s="40"/>
      <c r="H66" s="40"/>
      <c r="I66" s="40"/>
      <c r="J66" s="40"/>
      <c r="K66" s="40">
        <v>1450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65</v>
      </c>
      <c r="B67" s="8" t="s">
        <v>10</v>
      </c>
      <c r="C67" s="42">
        <f>SUM(C62*C66)</f>
        <v>0</v>
      </c>
      <c r="D67" s="42">
        <f>SUM(D62*D66)</f>
        <v>0</v>
      </c>
      <c r="E67" s="42">
        <f t="shared" ref="E67:X67" si="9">SUM(E62*E66)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0</v>
      </c>
    </row>
    <row r="68" spans="1:25" x14ac:dyDescent="0.15">
      <c r="A68" s="7">
        <f>SUM(A63)</f>
        <v>65</v>
      </c>
      <c r="B68" s="8" t="s">
        <v>10</v>
      </c>
      <c r="C68" s="42">
        <f>SUM(C64*C66)</f>
        <v>0</v>
      </c>
      <c r="D68" s="42">
        <f>SUM(D64*D66)</f>
        <v>0</v>
      </c>
      <c r="E68" s="42">
        <f t="shared" ref="E68:X68" si="10">SUM(E64*E66)</f>
        <v>0</v>
      </c>
      <c r="F68" s="42">
        <f t="shared" si="10"/>
        <v>0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0</v>
      </c>
      <c r="K68" s="42">
        <f t="shared" si="10"/>
        <v>3298.75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3298.75</v>
      </c>
    </row>
    <row r="69" spans="1:25" x14ac:dyDescent="0.15">
      <c r="A69" s="68" t="s">
        <v>11</v>
      </c>
      <c r="B69" s="69"/>
      <c r="C69" s="44">
        <f>SUM(C67:C68)</f>
        <v>0</v>
      </c>
      <c r="D69" s="44">
        <f t="shared" ref="D69:X69" si="11">+D65*D66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3298.75</v>
      </c>
      <c r="L69" s="44"/>
      <c r="M69" s="44">
        <f t="shared" si="11"/>
        <v>0</v>
      </c>
      <c r="N69" s="44">
        <f t="shared" si="11"/>
        <v>0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3298.75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opLeftCell="A43" workbookViewId="0">
      <selection activeCell="N34" sqref="N34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48</v>
      </c>
      <c r="D2" s="12">
        <v>44</v>
      </c>
      <c r="E2" s="13"/>
      <c r="F2" s="13"/>
      <c r="G2" s="13"/>
      <c r="H2" s="13"/>
      <c r="I2" s="13"/>
      <c r="J2" s="13"/>
      <c r="P2" s="72">
        <v>42752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5.5" thickBot="1" x14ac:dyDescent="0.2">
      <c r="A4" s="75"/>
      <c r="B4" s="76"/>
      <c r="C4" s="16" t="s">
        <v>49</v>
      </c>
      <c r="D4" s="17" t="s">
        <v>32</v>
      </c>
      <c r="E4" s="18" t="s">
        <v>34</v>
      </c>
      <c r="F4" s="18" t="s">
        <v>35</v>
      </c>
      <c r="G4" s="18" t="s">
        <v>40</v>
      </c>
      <c r="H4" s="18" t="s">
        <v>42</v>
      </c>
      <c r="I4" s="19" t="s">
        <v>44</v>
      </c>
      <c r="J4" s="18" t="s">
        <v>37</v>
      </c>
      <c r="K4" s="18" t="s">
        <v>59</v>
      </c>
      <c r="L4" s="18" t="s">
        <v>57</v>
      </c>
      <c r="M4" s="18" t="s">
        <v>41</v>
      </c>
      <c r="N4" s="19" t="s">
        <v>56</v>
      </c>
      <c r="O4" s="18" t="s">
        <v>47</v>
      </c>
      <c r="P4" s="18" t="s">
        <v>46</v>
      </c>
      <c r="Q4" s="18"/>
      <c r="R4" s="18"/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/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129</v>
      </c>
      <c r="C6" s="25"/>
      <c r="D6" s="25">
        <v>3</v>
      </c>
      <c r="E6" s="25"/>
      <c r="F6" s="25">
        <v>18</v>
      </c>
      <c r="G6" s="25">
        <v>25</v>
      </c>
      <c r="H6" s="25">
        <f>1/10</f>
        <v>0.1</v>
      </c>
      <c r="I6" s="25">
        <v>28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126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28</v>
      </c>
      <c r="C9" s="22"/>
      <c r="D9" s="22">
        <v>3</v>
      </c>
      <c r="E9" s="22"/>
      <c r="F9" s="22"/>
      <c r="G9" s="22"/>
      <c r="H9" s="22"/>
      <c r="I9" s="22"/>
      <c r="J9" s="22">
        <v>20</v>
      </c>
      <c r="K9" s="22">
        <v>20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127</v>
      </c>
      <c r="C10" s="25"/>
      <c r="D10" s="25">
        <v>12</v>
      </c>
      <c r="E10" s="25"/>
      <c r="F10" s="25"/>
      <c r="G10" s="25"/>
      <c r="H10" s="25"/>
      <c r="I10" s="25"/>
      <c r="J10" s="25"/>
      <c r="K10" s="25"/>
      <c r="L10" s="25">
        <v>30</v>
      </c>
      <c r="M10" s="25">
        <v>50</v>
      </c>
      <c r="N10" s="25"/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29</v>
      </c>
      <c r="C11" s="25"/>
      <c r="D11" s="25"/>
      <c r="E11" s="25"/>
      <c r="F11" s="25"/>
      <c r="G11" s="25">
        <v>40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 t="s">
        <v>55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34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128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v>250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49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48</v>
      </c>
      <c r="B17" s="2" t="s">
        <v>20</v>
      </c>
      <c r="C17" s="31">
        <f>SUM(C5:C12)</f>
        <v>80</v>
      </c>
      <c r="D17" s="31">
        <f t="shared" ref="D17:X17" si="0">SUM(D5:D12)</f>
        <v>18</v>
      </c>
      <c r="E17" s="31">
        <f t="shared" si="0"/>
        <v>7</v>
      </c>
      <c r="F17" s="31">
        <f t="shared" si="0"/>
        <v>38</v>
      </c>
      <c r="G17" s="31">
        <f t="shared" si="0"/>
        <v>65</v>
      </c>
      <c r="H17" s="31">
        <f t="shared" si="0"/>
        <v>0.1</v>
      </c>
      <c r="I17" s="31">
        <f t="shared" si="0"/>
        <v>28</v>
      </c>
      <c r="J17" s="31">
        <f t="shared" si="0"/>
        <v>20</v>
      </c>
      <c r="K17" s="31">
        <f t="shared" si="0"/>
        <v>20</v>
      </c>
      <c r="L17" s="31">
        <f t="shared" si="0"/>
        <v>30</v>
      </c>
      <c r="M17" s="31">
        <f t="shared" si="0"/>
        <v>50</v>
      </c>
      <c r="N17" s="31">
        <f t="shared" si="0"/>
        <v>0</v>
      </c>
      <c r="O17" s="31">
        <f t="shared" si="0"/>
        <v>5</v>
      </c>
      <c r="P17" s="31">
        <f t="shared" si="0"/>
        <v>70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3.84</v>
      </c>
      <c r="D18" s="33">
        <f>+(A17*D17)/1000</f>
        <v>0.86399999999999999</v>
      </c>
      <c r="E18" s="33">
        <f>+(A17*E17)/1000</f>
        <v>0.33600000000000002</v>
      </c>
      <c r="F18" s="33">
        <f>+(A17*F17)/1000</f>
        <v>1.8240000000000001</v>
      </c>
      <c r="G18" s="33">
        <f>+(A17*G17)/1000</f>
        <v>3.12</v>
      </c>
      <c r="H18" s="33">
        <f>+(A17*H17)/1000</f>
        <v>4.8000000000000004E-3</v>
      </c>
      <c r="I18" s="33">
        <f>+(A17*I17)/1000</f>
        <v>1.3440000000000001</v>
      </c>
      <c r="J18" s="33">
        <f>+(A17*J17)/1000</f>
        <v>0.96</v>
      </c>
      <c r="K18" s="33">
        <f>+(A17*K17)/1000</f>
        <v>0.96</v>
      </c>
      <c r="L18" s="33">
        <f>+(A17*L17)/1000</f>
        <v>1.44</v>
      </c>
      <c r="M18" s="33">
        <f>+(A17*M17)/1000</f>
        <v>2.4</v>
      </c>
      <c r="N18" s="33">
        <f>+(A17*N17)/1000</f>
        <v>0</v>
      </c>
      <c r="O18" s="33">
        <f>+(A17*O17)/1000</f>
        <v>0.24</v>
      </c>
      <c r="P18" s="33">
        <f>+(A17*P17)/1000</f>
        <v>3.36</v>
      </c>
      <c r="Q18" s="33">
        <f>+(A17*Q17)/1000</f>
        <v>0</v>
      </c>
      <c r="R18" s="33">
        <f>+(A17*R17)/1000</f>
        <v>0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44</v>
      </c>
      <c r="B19" s="4" t="s">
        <v>22</v>
      </c>
      <c r="C19" s="34">
        <f>SUM(C13:C16)</f>
        <v>40</v>
      </c>
      <c r="D19" s="34">
        <f t="shared" ref="D19:X19" si="1">SUM(D13:D16)</f>
        <v>15</v>
      </c>
      <c r="E19" s="34">
        <f t="shared" si="1"/>
        <v>7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1.76</v>
      </c>
      <c r="D20" s="36">
        <f>+(A19*D19)/1000</f>
        <v>0.66</v>
      </c>
      <c r="E20" s="36">
        <f>+(A19*E19)/1000</f>
        <v>0.308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11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5.6</v>
      </c>
      <c r="D21" s="38">
        <f t="shared" ref="D21:X21" si="2">+D20+D18</f>
        <v>1.524</v>
      </c>
      <c r="E21" s="38">
        <f t="shared" si="2"/>
        <v>0.64400000000000002</v>
      </c>
      <c r="F21" s="38">
        <f t="shared" si="2"/>
        <v>1.8240000000000001</v>
      </c>
      <c r="G21" s="38">
        <f t="shared" si="2"/>
        <v>3.12</v>
      </c>
      <c r="H21" s="38">
        <f t="shared" si="2"/>
        <v>4.8000000000000004E-3</v>
      </c>
      <c r="I21" s="38">
        <f t="shared" si="2"/>
        <v>1.3440000000000001</v>
      </c>
      <c r="J21" s="38">
        <f t="shared" si="2"/>
        <v>0.96</v>
      </c>
      <c r="K21" s="38">
        <f t="shared" si="2"/>
        <v>0.96</v>
      </c>
      <c r="L21" s="38">
        <f t="shared" si="2"/>
        <v>1.44</v>
      </c>
      <c r="M21" s="38">
        <f t="shared" si="2"/>
        <v>2.4</v>
      </c>
      <c r="N21" s="38">
        <f t="shared" si="2"/>
        <v>11</v>
      </c>
      <c r="O21" s="38">
        <f t="shared" si="2"/>
        <v>0.24</v>
      </c>
      <c r="P21" s="38">
        <f t="shared" si="2"/>
        <v>3.36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48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44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4"/>
      <c r="B29" s="64"/>
      <c r="C29" s="50"/>
      <c r="H29" s="64"/>
      <c r="I29" s="64"/>
      <c r="J29" s="64"/>
      <c r="K29" s="64"/>
      <c r="P29" s="64"/>
      <c r="Q29" s="64"/>
      <c r="R29" s="64"/>
      <c r="S29" s="64"/>
    </row>
    <row r="30" spans="1:25" x14ac:dyDescent="0.15">
      <c r="A30" s="64"/>
      <c r="B30" s="64"/>
      <c r="C30" s="50"/>
      <c r="H30" s="64"/>
      <c r="I30" s="64"/>
      <c r="J30" s="64"/>
      <c r="K30" s="64"/>
      <c r="P30" s="64"/>
      <c r="Q30" s="64"/>
      <c r="R30" s="64"/>
      <c r="S30" s="64"/>
    </row>
    <row r="31" spans="1:25" x14ac:dyDescent="0.15">
      <c r="A31" s="64"/>
      <c r="B31" s="64"/>
      <c r="C31" s="50"/>
      <c r="H31" s="64"/>
      <c r="I31" s="64"/>
      <c r="J31" s="64"/>
      <c r="K31" s="64"/>
      <c r="P31" s="64"/>
      <c r="Q31" s="64"/>
      <c r="R31" s="64"/>
      <c r="S31" s="64"/>
    </row>
    <row r="32" spans="1:25" x14ac:dyDescent="0.15">
      <c r="A32" s="64"/>
      <c r="B32" s="64"/>
      <c r="C32" s="50"/>
      <c r="H32" s="64"/>
      <c r="I32" s="64"/>
      <c r="J32" s="64"/>
      <c r="K32" s="64"/>
      <c r="P32" s="64"/>
      <c r="Q32" s="64"/>
      <c r="R32" s="64"/>
      <c r="S32" s="64"/>
    </row>
    <row r="33" spans="1:25" x14ac:dyDescent="0.15">
      <c r="A33" s="64"/>
      <c r="B33" s="64"/>
      <c r="C33" s="50"/>
      <c r="H33" s="64"/>
      <c r="I33" s="64"/>
      <c r="J33" s="64"/>
      <c r="K33" s="64"/>
      <c r="P33" s="64"/>
      <c r="Q33" s="64"/>
      <c r="R33" s="64"/>
      <c r="S33" s="64"/>
    </row>
    <row r="34" spans="1:25" x14ac:dyDescent="0.15">
      <c r="A34" s="64"/>
      <c r="B34" s="64"/>
      <c r="C34" s="50"/>
      <c r="H34" s="64"/>
      <c r="I34" s="64"/>
      <c r="J34" s="64"/>
      <c r="K34" s="64"/>
      <c r="P34" s="64"/>
      <c r="Q34" s="64"/>
      <c r="R34" s="64"/>
      <c r="S34" s="64"/>
    </row>
    <row r="35" spans="1:25" x14ac:dyDescent="0.15">
      <c r="A35" s="64"/>
      <c r="B35" s="64"/>
      <c r="C35" s="50"/>
      <c r="H35" s="64"/>
      <c r="I35" s="64"/>
      <c r="J35" s="64"/>
      <c r="K35" s="64"/>
      <c r="P35" s="64"/>
      <c r="Q35" s="64"/>
      <c r="R35" s="64"/>
      <c r="S35" s="64"/>
    </row>
    <row r="36" spans="1:25" x14ac:dyDescent="0.15">
      <c r="A36" s="64"/>
      <c r="B36" s="64"/>
      <c r="C36" s="50"/>
      <c r="H36" s="64"/>
      <c r="I36" s="64"/>
      <c r="J36" s="64"/>
      <c r="K36" s="64"/>
      <c r="P36" s="64"/>
      <c r="Q36" s="64"/>
      <c r="R36" s="64"/>
      <c r="S36" s="64"/>
    </row>
    <row r="37" spans="1:25" x14ac:dyDescent="0.15">
      <c r="A37" s="64"/>
      <c r="B37" s="64"/>
      <c r="C37" s="50"/>
      <c r="H37" s="64"/>
      <c r="I37" s="64"/>
      <c r="J37" s="64"/>
      <c r="K37" s="64"/>
      <c r="P37" s="64"/>
      <c r="Q37" s="64"/>
      <c r="R37" s="64"/>
      <c r="S37" s="64"/>
    </row>
    <row r="38" spans="1:25" x14ac:dyDescent="0.15">
      <c r="A38" s="64"/>
      <c r="B38" s="64"/>
      <c r="C38" s="50"/>
      <c r="H38" s="64"/>
      <c r="I38" s="64"/>
      <c r="J38" s="64"/>
      <c r="K38" s="64"/>
      <c r="P38" s="64"/>
      <c r="Q38" s="64"/>
      <c r="R38" s="64"/>
      <c r="S38" s="64"/>
    </row>
    <row r="39" spans="1:25" x14ac:dyDescent="0.15">
      <c r="A39" s="64"/>
      <c r="B39" s="64"/>
      <c r="C39" s="50"/>
      <c r="H39" s="64"/>
      <c r="I39" s="64"/>
      <c r="J39" s="64"/>
      <c r="K39" s="64"/>
      <c r="P39" s="64"/>
      <c r="Q39" s="64"/>
      <c r="R39" s="64"/>
      <c r="S39" s="64"/>
    </row>
    <row r="40" spans="1:25" x14ac:dyDescent="0.15">
      <c r="A40" s="64"/>
      <c r="B40" s="64"/>
      <c r="C40" s="50"/>
      <c r="H40" s="64"/>
      <c r="I40" s="64"/>
      <c r="J40" s="64"/>
      <c r="K40" s="64"/>
      <c r="P40" s="64"/>
      <c r="Q40" s="64"/>
      <c r="R40" s="64"/>
      <c r="S40" s="64"/>
    </row>
    <row r="41" spans="1:25" x14ac:dyDescent="0.15">
      <c r="A41" s="64"/>
      <c r="B41" s="64"/>
      <c r="C41" s="50"/>
      <c r="H41" s="64"/>
      <c r="I41" s="64"/>
      <c r="J41" s="64"/>
      <c r="K41" s="64"/>
      <c r="P41" s="64"/>
      <c r="Q41" s="64"/>
      <c r="R41" s="64"/>
      <c r="S41" s="64"/>
    </row>
    <row r="44" spans="1:25" x14ac:dyDescent="0.15">
      <c r="B44" s="70" t="s">
        <v>0</v>
      </c>
      <c r="C44" s="70"/>
      <c r="D44" s="70"/>
      <c r="E44" s="70"/>
      <c r="F44" s="70"/>
      <c r="G44" s="70"/>
      <c r="H44" s="70"/>
      <c r="I44" s="70"/>
      <c r="J44" s="70"/>
      <c r="L44" s="10"/>
      <c r="M44" s="71" t="s">
        <v>1</v>
      </c>
      <c r="N44" s="71"/>
      <c r="O44" s="71"/>
      <c r="P44" s="71"/>
      <c r="Q44" s="71"/>
      <c r="R44" s="71" t="s">
        <v>15</v>
      </c>
      <c r="S44" s="71"/>
      <c r="T44" s="71"/>
      <c r="U44" s="71"/>
      <c r="V44" s="71"/>
    </row>
    <row r="45" spans="1:25" x14ac:dyDescent="0.15">
      <c r="B45" s="11" t="s">
        <v>3</v>
      </c>
      <c r="C45" s="12">
        <v>65</v>
      </c>
      <c r="D45" s="12">
        <v>65</v>
      </c>
      <c r="E45" s="13"/>
      <c r="F45" s="13"/>
      <c r="G45" s="13"/>
      <c r="H45" s="13"/>
      <c r="I45" s="13"/>
      <c r="J45" s="13"/>
      <c r="P45" s="72">
        <v>42752</v>
      </c>
      <c r="Q45" s="72"/>
      <c r="R45" s="72"/>
      <c r="S45" s="72"/>
      <c r="T45" s="13"/>
      <c r="U45" s="13"/>
      <c r="V45" s="13"/>
    </row>
    <row r="46" spans="1:25" x14ac:dyDescent="0.15">
      <c r="A46" s="73"/>
      <c r="B46" s="74"/>
      <c r="C46" s="77" t="s">
        <v>4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14"/>
      <c r="X46" s="14"/>
      <c r="Y46" s="15"/>
    </row>
    <row r="47" spans="1:25" ht="67.5" thickBot="1" x14ac:dyDescent="0.2">
      <c r="A47" s="75"/>
      <c r="B47" s="76"/>
      <c r="C47" s="16" t="s">
        <v>49</v>
      </c>
      <c r="D47" s="18" t="s">
        <v>32</v>
      </c>
      <c r="E47" s="18" t="s">
        <v>145</v>
      </c>
      <c r="F47" s="18" t="s">
        <v>59</v>
      </c>
      <c r="G47" s="18" t="s">
        <v>37</v>
      </c>
      <c r="H47" s="18" t="s">
        <v>60</v>
      </c>
      <c r="I47" s="18" t="s">
        <v>34</v>
      </c>
      <c r="J47" s="18" t="s">
        <v>58</v>
      </c>
      <c r="K47" s="18" t="s">
        <v>47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7"/>
      <c r="W47" s="17"/>
      <c r="X47" s="17"/>
      <c r="Y47" s="15"/>
    </row>
    <row r="48" spans="1:25" ht="11.25" customHeight="1" x14ac:dyDescent="0.15">
      <c r="A48" s="80" t="s">
        <v>5</v>
      </c>
      <c r="B48" s="21" t="s">
        <v>34</v>
      </c>
      <c r="C48" s="22"/>
      <c r="D48" s="22"/>
      <c r="E48" s="22"/>
      <c r="F48" s="22"/>
      <c r="G48" s="22"/>
      <c r="H48" s="22"/>
      <c r="I48" s="22">
        <v>15</v>
      </c>
      <c r="J48" s="22"/>
      <c r="K48" s="22"/>
      <c r="L48" s="22">
        <v>60</v>
      </c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15"/>
    </row>
    <row r="49" spans="1:25" x14ac:dyDescent="0.15">
      <c r="A49" s="81"/>
      <c r="B49" s="24" t="s">
        <v>145</v>
      </c>
      <c r="C49" s="25"/>
      <c r="D49" s="25"/>
      <c r="E49" s="25">
        <v>35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6"/>
      <c r="W49" s="26"/>
      <c r="X49" s="26"/>
      <c r="Y49" s="15"/>
    </row>
    <row r="50" spans="1:25" x14ac:dyDescent="0.15">
      <c r="A50" s="81"/>
      <c r="B50" s="24" t="s">
        <v>49</v>
      </c>
      <c r="C50" s="25">
        <v>70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ht="11.25" thickBot="1" x14ac:dyDescent="0.2">
      <c r="A51" s="82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29"/>
      <c r="X51" s="29"/>
      <c r="Y51" s="15"/>
    </row>
    <row r="52" spans="1:25" ht="11.25" customHeight="1" x14ac:dyDescent="0.15">
      <c r="A52" s="80" t="s">
        <v>6</v>
      </c>
      <c r="B52" s="21" t="s">
        <v>77</v>
      </c>
      <c r="C52" s="22"/>
      <c r="D52" s="22">
        <v>5</v>
      </c>
      <c r="E52" s="22"/>
      <c r="F52" s="22">
        <v>30</v>
      </c>
      <c r="G52" s="22">
        <v>25</v>
      </c>
      <c r="H52" s="22">
        <v>10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15"/>
    </row>
    <row r="53" spans="1:25" x14ac:dyDescent="0.15">
      <c r="A53" s="81"/>
      <c r="B53" s="24" t="s">
        <v>125</v>
      </c>
      <c r="C53" s="25"/>
      <c r="D53" s="25">
        <v>15</v>
      </c>
      <c r="E53" s="25"/>
      <c r="F53" s="25"/>
      <c r="G53" s="25"/>
      <c r="H53" s="25"/>
      <c r="I53" s="25"/>
      <c r="J53" s="25">
        <v>50</v>
      </c>
      <c r="K53" s="25">
        <v>3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/>
      <c r="W53" s="26"/>
      <c r="X53" s="26"/>
      <c r="Y53" s="15"/>
    </row>
    <row r="54" spans="1:25" x14ac:dyDescent="0.15">
      <c r="A54" s="81"/>
      <c r="B54" s="24" t="s">
        <v>130</v>
      </c>
      <c r="C54" s="25">
        <v>60</v>
      </c>
      <c r="D54" s="25"/>
      <c r="E54" s="25"/>
      <c r="F54" s="25"/>
      <c r="G54" s="25"/>
      <c r="H54" s="25"/>
      <c r="I54" s="25">
        <v>15</v>
      </c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ht="11.25" thickBot="1" x14ac:dyDescent="0.2">
      <c r="A55" s="82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15"/>
    </row>
    <row r="56" spans="1:25" ht="11.25" customHeight="1" x14ac:dyDescent="0.15">
      <c r="A56" s="80" t="s">
        <v>7</v>
      </c>
      <c r="B56" s="5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3"/>
      <c r="W56" s="53"/>
      <c r="X56" s="53"/>
      <c r="Y56" s="15"/>
    </row>
    <row r="57" spans="1:25" x14ac:dyDescent="0.15">
      <c r="A57" s="81"/>
      <c r="B57" s="5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5"/>
      <c r="W57" s="55"/>
      <c r="X57" s="55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ht="11.25" thickBot="1" x14ac:dyDescent="0.2">
      <c r="A59" s="83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8"/>
      <c r="W59" s="58"/>
      <c r="X59" s="58"/>
      <c r="Y59" s="15"/>
    </row>
    <row r="60" spans="1:25" ht="11.25" thickBot="1" x14ac:dyDescent="0.2">
      <c r="A60" s="1">
        <f>SUM(C45)</f>
        <v>65</v>
      </c>
      <c r="B60" s="2" t="s">
        <v>16</v>
      </c>
      <c r="C60" s="31">
        <f>SUM(C48:C51)</f>
        <v>70</v>
      </c>
      <c r="D60" s="31">
        <f t="shared" ref="D60:X60" si="6">SUM(D48:D51)</f>
        <v>0</v>
      </c>
      <c r="E60" s="31">
        <f t="shared" si="6"/>
        <v>35</v>
      </c>
      <c r="F60" s="31">
        <f t="shared" si="6"/>
        <v>0</v>
      </c>
      <c r="G60" s="31">
        <f t="shared" si="6"/>
        <v>0</v>
      </c>
      <c r="H60" s="31">
        <f t="shared" si="6"/>
        <v>0</v>
      </c>
      <c r="I60" s="31">
        <f t="shared" si="6"/>
        <v>15</v>
      </c>
      <c r="J60" s="31">
        <f t="shared" si="6"/>
        <v>0</v>
      </c>
      <c r="K60" s="31">
        <f t="shared" si="6"/>
        <v>0</v>
      </c>
      <c r="L60" s="31">
        <f t="shared" si="6"/>
        <v>60</v>
      </c>
      <c r="M60" s="31">
        <f t="shared" si="6"/>
        <v>0</v>
      </c>
      <c r="N60" s="31">
        <f t="shared" si="6"/>
        <v>0</v>
      </c>
      <c r="O60" s="31">
        <f t="shared" si="6"/>
        <v>0</v>
      </c>
      <c r="P60" s="31">
        <f t="shared" si="6"/>
        <v>0</v>
      </c>
      <c r="Q60" s="31">
        <f t="shared" si="6"/>
        <v>0</v>
      </c>
      <c r="R60" s="31">
        <f t="shared" si="6"/>
        <v>0</v>
      </c>
      <c r="S60" s="31">
        <f t="shared" si="6"/>
        <v>0</v>
      </c>
      <c r="T60" s="31">
        <f t="shared" si="6"/>
        <v>0</v>
      </c>
      <c r="U60" s="31">
        <f t="shared" si="6"/>
        <v>0</v>
      </c>
      <c r="V60" s="31">
        <f t="shared" si="6"/>
        <v>0</v>
      </c>
      <c r="W60" s="31">
        <f t="shared" si="6"/>
        <v>0</v>
      </c>
      <c r="X60" s="31">
        <f t="shared" si="6"/>
        <v>0</v>
      </c>
      <c r="Y60" s="15"/>
    </row>
    <row r="61" spans="1:25" x14ac:dyDescent="0.15">
      <c r="A61" s="3"/>
      <c r="B61" s="4" t="s">
        <v>17</v>
      </c>
      <c r="C61" s="33">
        <f>SUM(A60*C60)/1000</f>
        <v>4.55</v>
      </c>
      <c r="D61" s="33">
        <f>+(A60*D60)/1000</f>
        <v>0</v>
      </c>
      <c r="E61" s="33">
        <f>+(A60*E60)/1000</f>
        <v>2.2749999999999999</v>
      </c>
      <c r="F61" s="33">
        <f>+(A60*F60)/1000</f>
        <v>0</v>
      </c>
      <c r="G61" s="33">
        <f>+(A60*G60)/1000</f>
        <v>0</v>
      </c>
      <c r="H61" s="33">
        <f>+(A60*H60)/1000</f>
        <v>0</v>
      </c>
      <c r="I61" s="33">
        <f>+(A60*I60)/1000</f>
        <v>0.97499999999999998</v>
      </c>
      <c r="J61" s="33">
        <f>+(A60*J60)/1000</f>
        <v>0</v>
      </c>
      <c r="K61" s="33">
        <f>+(A60*K60)/1000</f>
        <v>0</v>
      </c>
      <c r="L61" s="33">
        <f>+(A60*L60)/1000</f>
        <v>3.9</v>
      </c>
      <c r="M61" s="33">
        <f>+(A60*M60)/1000</f>
        <v>0</v>
      </c>
      <c r="N61" s="33">
        <f>+(A60*N60)/1000</f>
        <v>0</v>
      </c>
      <c r="O61" s="33">
        <f>+(A60*O60)/1000</f>
        <v>0</v>
      </c>
      <c r="P61" s="33">
        <f>+(A60*P60)/1000</f>
        <v>0</v>
      </c>
      <c r="Q61" s="33">
        <f>+(A60*Q60)/1000</f>
        <v>0</v>
      </c>
      <c r="R61" s="33">
        <f>+(A60*R60)/1000</f>
        <v>0</v>
      </c>
      <c r="S61" s="33">
        <f>+(A60*S60)/1000</f>
        <v>0</v>
      </c>
      <c r="T61" s="33">
        <f>+(A60*T60)/1000</f>
        <v>0</v>
      </c>
      <c r="U61" s="33">
        <f>+(A60*U60)/1000</f>
        <v>0</v>
      </c>
      <c r="V61" s="33">
        <f>+(A60*V60)/1000</f>
        <v>0</v>
      </c>
      <c r="W61" s="33">
        <f>+(A60*W60)/1000</f>
        <v>0</v>
      </c>
      <c r="X61" s="33">
        <f>+(A60*X60)/1000</f>
        <v>0</v>
      </c>
      <c r="Y61" s="15"/>
    </row>
    <row r="62" spans="1:25" x14ac:dyDescent="0.15">
      <c r="A62" s="1">
        <f>SUM(D45)</f>
        <v>65</v>
      </c>
      <c r="B62" s="4" t="s">
        <v>18</v>
      </c>
      <c r="C62" s="34">
        <f>SUM(C52:C55)</f>
        <v>60</v>
      </c>
      <c r="D62" s="34">
        <f t="shared" ref="D62:X62" si="7">SUM(D52:D55)</f>
        <v>20</v>
      </c>
      <c r="E62" s="34">
        <f t="shared" si="7"/>
        <v>0</v>
      </c>
      <c r="F62" s="34">
        <f t="shared" si="7"/>
        <v>30</v>
      </c>
      <c r="G62" s="34">
        <f t="shared" si="7"/>
        <v>25</v>
      </c>
      <c r="H62" s="34">
        <f t="shared" si="7"/>
        <v>10</v>
      </c>
      <c r="I62" s="34">
        <f t="shared" si="7"/>
        <v>15</v>
      </c>
      <c r="J62" s="34">
        <f t="shared" si="7"/>
        <v>50</v>
      </c>
      <c r="K62" s="34">
        <f t="shared" si="7"/>
        <v>3</v>
      </c>
      <c r="L62" s="34">
        <f t="shared" si="7"/>
        <v>0</v>
      </c>
      <c r="M62" s="34">
        <f t="shared" si="7"/>
        <v>0</v>
      </c>
      <c r="N62" s="34">
        <f t="shared" si="7"/>
        <v>0</v>
      </c>
      <c r="O62" s="34">
        <f t="shared" si="7"/>
        <v>0</v>
      </c>
      <c r="P62" s="34">
        <f t="shared" si="7"/>
        <v>0</v>
      </c>
      <c r="Q62" s="34">
        <f t="shared" si="7"/>
        <v>0</v>
      </c>
      <c r="R62" s="34">
        <f t="shared" si="7"/>
        <v>0</v>
      </c>
      <c r="S62" s="34">
        <f t="shared" si="7"/>
        <v>0</v>
      </c>
      <c r="T62" s="34">
        <f t="shared" si="7"/>
        <v>0</v>
      </c>
      <c r="U62" s="34">
        <f t="shared" si="7"/>
        <v>0</v>
      </c>
      <c r="V62" s="34">
        <f t="shared" si="7"/>
        <v>0</v>
      </c>
      <c r="W62" s="34">
        <f t="shared" si="7"/>
        <v>0</v>
      </c>
      <c r="X62" s="34">
        <f t="shared" si="7"/>
        <v>0</v>
      </c>
      <c r="Y62" s="15"/>
    </row>
    <row r="63" spans="1:25" ht="11.25" thickBot="1" x14ac:dyDescent="0.2">
      <c r="A63" s="5"/>
      <c r="B63" s="6" t="s">
        <v>19</v>
      </c>
      <c r="C63" s="36">
        <f>SUM(A62*C62)/1000</f>
        <v>3.9</v>
      </c>
      <c r="D63" s="36">
        <f>+(A62*D62)/1000</f>
        <v>1.3</v>
      </c>
      <c r="E63" s="36">
        <f>+(A62*E62)/1000</f>
        <v>0</v>
      </c>
      <c r="F63" s="36">
        <f>+(A62*F62)/1000</f>
        <v>1.95</v>
      </c>
      <c r="G63" s="36">
        <f>+(A62*G62)/1000</f>
        <v>1.625</v>
      </c>
      <c r="H63" s="36">
        <f>+(A62*H62)/1000</f>
        <v>0.65</v>
      </c>
      <c r="I63" s="36">
        <f>+(A62*I62)/1000</f>
        <v>0.97499999999999998</v>
      </c>
      <c r="J63" s="36">
        <f>+(A62*J62)/1000</f>
        <v>3.25</v>
      </c>
      <c r="K63" s="36">
        <f>+(A62*K62)/1000</f>
        <v>0.19500000000000001</v>
      </c>
      <c r="L63" s="36">
        <f>+(A62*L62)/1000</f>
        <v>0</v>
      </c>
      <c r="M63" s="36">
        <f>+(A62*M62)/1000</f>
        <v>0</v>
      </c>
      <c r="N63" s="36">
        <f>+(A62*N62)/1000</f>
        <v>0</v>
      </c>
      <c r="O63" s="36">
        <f>+(A62*O62)/1000</f>
        <v>0</v>
      </c>
      <c r="P63" s="36">
        <f>+(A62*P62)/1000</f>
        <v>0</v>
      </c>
      <c r="Q63" s="36">
        <f>+(A62*Q62)/1000</f>
        <v>0</v>
      </c>
      <c r="R63" s="36">
        <f>+(A62*R62)/1000</f>
        <v>0</v>
      </c>
      <c r="S63" s="36">
        <f>+(A62*S62)/1000</f>
        <v>0</v>
      </c>
      <c r="T63" s="36">
        <f>+(A62*T62)/1000</f>
        <v>0</v>
      </c>
      <c r="U63" s="36">
        <f>+(A62*U62)/1000</f>
        <v>0</v>
      </c>
      <c r="V63" s="37">
        <f>+(A62*V62)/1000</f>
        <v>0</v>
      </c>
      <c r="W63" s="37">
        <f>+(A62*W62)/1000</f>
        <v>0</v>
      </c>
      <c r="X63" s="37">
        <f>+(A62*X62)/1000</f>
        <v>0</v>
      </c>
      <c r="Y63" s="15"/>
    </row>
    <row r="64" spans="1:25" x14ac:dyDescent="0.15">
      <c r="A64" s="84" t="s">
        <v>8</v>
      </c>
      <c r="B64" s="85"/>
      <c r="C64" s="38">
        <f>+C63+C61</f>
        <v>8.4499999999999993</v>
      </c>
      <c r="D64" s="38">
        <f t="shared" ref="D64:X64" si="8">+D63+D61</f>
        <v>1.3</v>
      </c>
      <c r="E64" s="38">
        <f t="shared" si="8"/>
        <v>2.2749999999999999</v>
      </c>
      <c r="F64" s="38">
        <f t="shared" si="8"/>
        <v>1.95</v>
      </c>
      <c r="G64" s="38">
        <f t="shared" si="8"/>
        <v>1.625</v>
      </c>
      <c r="H64" s="38">
        <f t="shared" si="8"/>
        <v>0.65</v>
      </c>
      <c r="I64" s="38">
        <f t="shared" si="8"/>
        <v>1.95</v>
      </c>
      <c r="J64" s="38">
        <f t="shared" si="8"/>
        <v>3.25</v>
      </c>
      <c r="K64" s="38">
        <f t="shared" si="8"/>
        <v>0.19500000000000001</v>
      </c>
      <c r="L64" s="38">
        <f t="shared" si="8"/>
        <v>3.9</v>
      </c>
      <c r="M64" s="38">
        <f t="shared" si="8"/>
        <v>0</v>
      </c>
      <c r="N64" s="38">
        <f t="shared" si="8"/>
        <v>0</v>
      </c>
      <c r="O64" s="38">
        <f t="shared" si="8"/>
        <v>0</v>
      </c>
      <c r="P64" s="38">
        <f t="shared" si="8"/>
        <v>0</v>
      </c>
      <c r="Q64" s="38">
        <f t="shared" si="8"/>
        <v>0</v>
      </c>
      <c r="R64" s="38">
        <f t="shared" si="8"/>
        <v>0</v>
      </c>
      <c r="S64" s="38">
        <f t="shared" si="8"/>
        <v>0</v>
      </c>
      <c r="T64" s="38">
        <f t="shared" si="8"/>
        <v>0</v>
      </c>
      <c r="U64" s="38">
        <f t="shared" si="8"/>
        <v>0</v>
      </c>
      <c r="V64" s="39">
        <f t="shared" si="8"/>
        <v>0</v>
      </c>
      <c r="W64" s="39">
        <f t="shared" si="8"/>
        <v>0</v>
      </c>
      <c r="X64" s="39">
        <f t="shared" si="8"/>
        <v>0</v>
      </c>
      <c r="Y64" s="15"/>
    </row>
    <row r="65" spans="1:25" x14ac:dyDescent="0.15">
      <c r="A65" s="77" t="s">
        <v>9</v>
      </c>
      <c r="B65" s="7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1"/>
      <c r="W65" s="41"/>
      <c r="X65" s="41"/>
      <c r="Y65" s="15"/>
    </row>
    <row r="66" spans="1:25" x14ac:dyDescent="0.15">
      <c r="A66" s="7">
        <f>SUM(A60)</f>
        <v>65</v>
      </c>
      <c r="B66" s="8" t="s">
        <v>10</v>
      </c>
      <c r="C66" s="42">
        <f>SUM(C61*C65)</f>
        <v>0</v>
      </c>
      <c r="D66" s="42">
        <f>SUM(D61*D65)</f>
        <v>0</v>
      </c>
      <c r="E66" s="42">
        <f t="shared" ref="E66:X66" si="9">SUM(E61*E65)</f>
        <v>0</v>
      </c>
      <c r="F66" s="42">
        <f t="shared" si="9"/>
        <v>0</v>
      </c>
      <c r="G66" s="42">
        <f t="shared" si="9"/>
        <v>0</v>
      </c>
      <c r="H66" s="42">
        <f t="shared" si="9"/>
        <v>0</v>
      </c>
      <c r="I66" s="42">
        <f t="shared" si="9"/>
        <v>0</v>
      </c>
      <c r="J66" s="42">
        <f t="shared" si="9"/>
        <v>0</v>
      </c>
      <c r="K66" s="42">
        <f t="shared" si="9"/>
        <v>0</v>
      </c>
      <c r="L66" s="42">
        <f t="shared" si="9"/>
        <v>0</v>
      </c>
      <c r="M66" s="42">
        <f t="shared" si="9"/>
        <v>0</v>
      </c>
      <c r="N66" s="42">
        <f t="shared" si="9"/>
        <v>0</v>
      </c>
      <c r="O66" s="42">
        <f t="shared" si="9"/>
        <v>0</v>
      </c>
      <c r="P66" s="42">
        <f t="shared" si="9"/>
        <v>0</v>
      </c>
      <c r="Q66" s="42">
        <f t="shared" si="9"/>
        <v>0</v>
      </c>
      <c r="R66" s="42">
        <f t="shared" si="9"/>
        <v>0</v>
      </c>
      <c r="S66" s="42">
        <f t="shared" si="9"/>
        <v>0</v>
      </c>
      <c r="T66" s="42">
        <f t="shared" si="9"/>
        <v>0</v>
      </c>
      <c r="U66" s="42">
        <f t="shared" si="9"/>
        <v>0</v>
      </c>
      <c r="V66" s="42">
        <f t="shared" si="9"/>
        <v>0</v>
      </c>
      <c r="W66" s="42">
        <f t="shared" si="9"/>
        <v>0</v>
      </c>
      <c r="X66" s="42">
        <f t="shared" si="9"/>
        <v>0</v>
      </c>
      <c r="Y66" s="43">
        <f>SUM(C66:X66)</f>
        <v>0</v>
      </c>
    </row>
    <row r="67" spans="1:25" x14ac:dyDescent="0.15">
      <c r="A67" s="7">
        <f>SUM(A62)</f>
        <v>65</v>
      </c>
      <c r="B67" s="8" t="s">
        <v>10</v>
      </c>
      <c r="C67" s="42">
        <f>SUM(C63*C65)</f>
        <v>0</v>
      </c>
      <c r="D67" s="42">
        <f>SUM(D63*D65)</f>
        <v>0</v>
      </c>
      <c r="E67" s="42">
        <f t="shared" ref="E67:X67" si="10">SUM(E63*E65)</f>
        <v>0</v>
      </c>
      <c r="F67" s="42">
        <f t="shared" si="10"/>
        <v>0</v>
      </c>
      <c r="G67" s="42">
        <f t="shared" si="10"/>
        <v>0</v>
      </c>
      <c r="H67" s="42">
        <f t="shared" si="10"/>
        <v>0</v>
      </c>
      <c r="I67" s="42">
        <f t="shared" si="10"/>
        <v>0</v>
      </c>
      <c r="J67" s="42">
        <f t="shared" si="10"/>
        <v>0</v>
      </c>
      <c r="K67" s="42">
        <f t="shared" si="10"/>
        <v>0</v>
      </c>
      <c r="L67" s="42">
        <f t="shared" si="10"/>
        <v>0</v>
      </c>
      <c r="M67" s="42">
        <f t="shared" si="10"/>
        <v>0</v>
      </c>
      <c r="N67" s="42">
        <f t="shared" si="10"/>
        <v>0</v>
      </c>
      <c r="O67" s="42">
        <f t="shared" si="10"/>
        <v>0</v>
      </c>
      <c r="P67" s="42">
        <f t="shared" si="10"/>
        <v>0</v>
      </c>
      <c r="Q67" s="42">
        <f t="shared" si="10"/>
        <v>0</v>
      </c>
      <c r="R67" s="42">
        <f t="shared" si="10"/>
        <v>0</v>
      </c>
      <c r="S67" s="42">
        <f t="shared" si="10"/>
        <v>0</v>
      </c>
      <c r="T67" s="42">
        <f t="shared" si="10"/>
        <v>0</v>
      </c>
      <c r="U67" s="42">
        <f t="shared" si="10"/>
        <v>0</v>
      </c>
      <c r="V67" s="42">
        <f t="shared" si="10"/>
        <v>0</v>
      </c>
      <c r="W67" s="42">
        <f t="shared" si="10"/>
        <v>0</v>
      </c>
      <c r="X67" s="42">
        <f t="shared" si="10"/>
        <v>0</v>
      </c>
      <c r="Y67" s="43">
        <f>SUM(C67:X67)</f>
        <v>0</v>
      </c>
    </row>
    <row r="68" spans="1:25" x14ac:dyDescent="0.15">
      <c r="A68" s="68" t="s">
        <v>11</v>
      </c>
      <c r="B68" s="69"/>
      <c r="C68" s="44">
        <f>SUM(C66:C67)</f>
        <v>0</v>
      </c>
      <c r="D68" s="44">
        <f t="shared" ref="D68:X68" si="11">+D64*D65</f>
        <v>0</v>
      </c>
      <c r="E68" s="44">
        <f t="shared" si="11"/>
        <v>0</v>
      </c>
      <c r="F68" s="44">
        <f t="shared" si="11"/>
        <v>0</v>
      </c>
      <c r="G68" s="44">
        <f t="shared" si="11"/>
        <v>0</v>
      </c>
      <c r="H68" s="44">
        <f t="shared" si="11"/>
        <v>0</v>
      </c>
      <c r="I68" s="44">
        <f t="shared" si="11"/>
        <v>0</v>
      </c>
      <c r="J68" s="44">
        <f t="shared" si="11"/>
        <v>0</v>
      </c>
      <c r="K68" s="44">
        <f t="shared" si="11"/>
        <v>0</v>
      </c>
      <c r="L68" s="44">
        <f t="shared" si="11"/>
        <v>0</v>
      </c>
      <c r="M68" s="44">
        <f t="shared" si="11"/>
        <v>0</v>
      </c>
      <c r="N68" s="44">
        <f t="shared" si="11"/>
        <v>0</v>
      </c>
      <c r="O68" s="44">
        <f t="shared" si="11"/>
        <v>0</v>
      </c>
      <c r="P68" s="44">
        <f t="shared" si="11"/>
        <v>0</v>
      </c>
      <c r="Q68" s="44">
        <f t="shared" si="11"/>
        <v>0</v>
      </c>
      <c r="R68" s="44">
        <f t="shared" si="11"/>
        <v>0</v>
      </c>
      <c r="S68" s="44">
        <f t="shared" si="11"/>
        <v>0</v>
      </c>
      <c r="T68" s="44">
        <f t="shared" si="11"/>
        <v>0</v>
      </c>
      <c r="U68" s="44">
        <f t="shared" si="11"/>
        <v>0</v>
      </c>
      <c r="V68" s="45">
        <f t="shared" si="11"/>
        <v>0</v>
      </c>
      <c r="W68" s="45">
        <f t="shared" si="11"/>
        <v>0</v>
      </c>
      <c r="X68" s="45">
        <f t="shared" si="11"/>
        <v>0</v>
      </c>
      <c r="Y68" s="43">
        <f>SUM(C68:X68)</f>
        <v>0</v>
      </c>
    </row>
    <row r="69" spans="1:25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</row>
    <row r="70" spans="1:25" x14ac:dyDescent="0.1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7"/>
    </row>
    <row r="71" spans="1:25" x14ac:dyDescent="0.15">
      <c r="A71" s="86" t="s">
        <v>12</v>
      </c>
      <c r="B71" s="86"/>
      <c r="C71" s="50"/>
      <c r="H71" s="86" t="s">
        <v>13</v>
      </c>
      <c r="I71" s="86"/>
      <c r="J71" s="86"/>
      <c r="K71" s="86"/>
      <c r="P71" s="86" t="s">
        <v>14</v>
      </c>
      <c r="Q71" s="86"/>
      <c r="R71" s="86"/>
      <c r="S71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4:J44"/>
    <mergeCell ref="M44:Q44"/>
    <mergeCell ref="R44:V44"/>
    <mergeCell ref="P71:S71"/>
    <mergeCell ref="P45:S45"/>
    <mergeCell ref="A46:B47"/>
    <mergeCell ref="C46:V46"/>
    <mergeCell ref="A48:A51"/>
    <mergeCell ref="A52:A55"/>
    <mergeCell ref="A56:A59"/>
    <mergeCell ref="A64:B64"/>
    <mergeCell ref="A65:B65"/>
    <mergeCell ref="A68:B68"/>
    <mergeCell ref="A71:B71"/>
    <mergeCell ref="H71:K7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31" workbookViewId="0">
      <selection activeCell="C47" sqref="C47:V47"/>
    </sheetView>
  </sheetViews>
  <sheetFormatPr defaultRowHeight="10.5" x14ac:dyDescent="0.15"/>
  <cols>
    <col min="1" max="1" width="3.140625" style="9" customWidth="1"/>
    <col min="2" max="2" width="20.28515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5" x14ac:dyDescent="0.15">
      <c r="B2" s="11" t="s">
        <v>3</v>
      </c>
      <c r="C2" s="12">
        <v>45</v>
      </c>
      <c r="D2" s="12">
        <v>42</v>
      </c>
      <c r="E2" s="13"/>
      <c r="F2" s="13"/>
      <c r="G2" s="13"/>
      <c r="H2" s="13"/>
      <c r="I2" s="13"/>
      <c r="J2" s="13"/>
      <c r="P2" s="72">
        <v>42753</v>
      </c>
      <c r="Q2" s="72"/>
      <c r="R2" s="72"/>
      <c r="S2" s="72"/>
      <c r="T2" s="13"/>
      <c r="U2" s="13"/>
      <c r="V2" s="13"/>
    </row>
    <row r="3" spans="1:25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5" ht="55.5" thickBot="1" x14ac:dyDescent="0.2">
      <c r="A4" s="75"/>
      <c r="B4" s="76"/>
      <c r="C4" s="16" t="s">
        <v>49</v>
      </c>
      <c r="D4" s="17" t="s">
        <v>32</v>
      </c>
      <c r="E4" s="18" t="s">
        <v>33</v>
      </c>
      <c r="F4" s="18" t="s">
        <v>34</v>
      </c>
      <c r="G4" s="18" t="s">
        <v>35</v>
      </c>
      <c r="H4" s="18" t="s">
        <v>36</v>
      </c>
      <c r="I4" s="19" t="s">
        <v>37</v>
      </c>
      <c r="J4" s="18" t="s">
        <v>59</v>
      </c>
      <c r="K4" s="18" t="s">
        <v>57</v>
      </c>
      <c r="L4" s="18" t="s">
        <v>41</v>
      </c>
      <c r="M4" s="18" t="s">
        <v>138</v>
      </c>
      <c r="N4" s="19" t="s">
        <v>73</v>
      </c>
      <c r="O4" s="18" t="s">
        <v>40</v>
      </c>
      <c r="P4" s="18" t="s">
        <v>42</v>
      </c>
      <c r="Q4" s="18" t="s">
        <v>44</v>
      </c>
      <c r="R4" s="18" t="s">
        <v>47</v>
      </c>
      <c r="S4" s="18" t="s">
        <v>139</v>
      </c>
      <c r="T4" s="18"/>
      <c r="U4" s="19"/>
      <c r="V4" s="20"/>
      <c r="W4" s="17"/>
      <c r="X4" s="17"/>
      <c r="Y4" s="15"/>
    </row>
    <row r="5" spans="1:25" ht="11.25" customHeight="1" x14ac:dyDescent="0.15">
      <c r="A5" s="80" t="s">
        <v>5</v>
      </c>
      <c r="B5" s="21" t="s">
        <v>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81"/>
      <c r="B6" s="24" t="s">
        <v>134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81"/>
      <c r="B7" s="24" t="s">
        <v>135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82"/>
      <c r="B8" s="27" t="s">
        <v>55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80" t="s">
        <v>6</v>
      </c>
      <c r="B9" s="21" t="s">
        <v>136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81"/>
      <c r="B10" s="30" t="s">
        <v>137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40</v>
      </c>
      <c r="L10" s="25">
        <v>20</v>
      </c>
      <c r="M10" s="25">
        <v>25</v>
      </c>
      <c r="N10" s="25">
        <v>5</v>
      </c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81"/>
      <c r="B11" s="30" t="s">
        <v>55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8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80" t="s">
        <v>7</v>
      </c>
      <c r="B13" s="21" t="s">
        <v>111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80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81"/>
      <c r="B14" s="24" t="s">
        <v>154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/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81"/>
      <c r="B15" s="24" t="s">
        <v>31</v>
      </c>
      <c r="C15" s="25">
        <v>40</v>
      </c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45</v>
      </c>
      <c r="B17" s="2" t="s">
        <v>20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7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3.6</v>
      </c>
      <c r="D18" s="33">
        <f>+(A17*D17)/1000</f>
        <v>0</v>
      </c>
      <c r="E18" s="33">
        <f>+(A17*E17)/1000</f>
        <v>0.63</v>
      </c>
      <c r="F18" s="33">
        <f>+(A17*F17)/1000</f>
        <v>0.315</v>
      </c>
      <c r="G18" s="33">
        <f>+(A17*G17)/1000</f>
        <v>0.9</v>
      </c>
      <c r="H18" s="33">
        <f>+(A17*H17)/1000</f>
        <v>1.575</v>
      </c>
      <c r="I18" s="33">
        <f>+(A17*I17)/1000</f>
        <v>1.8</v>
      </c>
      <c r="J18" s="33">
        <f>+(A17*J17)/1000</f>
        <v>1.35</v>
      </c>
      <c r="K18" s="33">
        <f>+(A17*K17)/1000</f>
        <v>1.8</v>
      </c>
      <c r="L18" s="33">
        <f>+(A17*L17)/1000</f>
        <v>0.9</v>
      </c>
      <c r="M18" s="33">
        <f>+(A17*M17)/1000</f>
        <v>1.125</v>
      </c>
      <c r="N18" s="33">
        <f>+(A17*N17)/1000</f>
        <v>0.22500000000000001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0.22500000000000001</v>
      </c>
      <c r="S18" s="33">
        <f>+(A17*S17)/1000</f>
        <v>2.7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42</v>
      </c>
      <c r="B19" s="4" t="s">
        <v>22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7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105</v>
      </c>
      <c r="P19" s="34">
        <f t="shared" si="1"/>
        <v>0</v>
      </c>
      <c r="Q19" s="34">
        <f t="shared" si="1"/>
        <v>28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1.68</v>
      </c>
      <c r="D20" s="36">
        <f>+(A19*D19)/1000</f>
        <v>0.21</v>
      </c>
      <c r="E20" s="36">
        <f>+(A19*E19)/1000</f>
        <v>0</v>
      </c>
      <c r="F20" s="36">
        <f>+(A19*F19)/1000</f>
        <v>0.29399999999999998</v>
      </c>
      <c r="G20" s="36">
        <f>+(A19*G19)/1000</f>
        <v>0.75600000000000001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4.41</v>
      </c>
      <c r="P20" s="36">
        <f>+(A19*P19)/1000</f>
        <v>0</v>
      </c>
      <c r="Q20" s="36">
        <f>+(A19*Q19)/1000</f>
        <v>1.1759999999999999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5.28</v>
      </c>
      <c r="D21" s="38">
        <f t="shared" ref="D21:X21" si="2">+D20+D18</f>
        <v>0.21</v>
      </c>
      <c r="E21" s="38">
        <f t="shared" si="2"/>
        <v>0.63</v>
      </c>
      <c r="F21" s="38">
        <f t="shared" si="2"/>
        <v>0.60899999999999999</v>
      </c>
      <c r="G21" s="38">
        <f t="shared" si="2"/>
        <v>1.6560000000000001</v>
      </c>
      <c r="H21" s="38">
        <f t="shared" si="2"/>
        <v>1.575</v>
      </c>
      <c r="I21" s="38">
        <f t="shared" si="2"/>
        <v>1.8</v>
      </c>
      <c r="J21" s="38">
        <f t="shared" si="2"/>
        <v>1.35</v>
      </c>
      <c r="K21" s="38">
        <f t="shared" si="2"/>
        <v>1.8</v>
      </c>
      <c r="L21" s="38">
        <f t="shared" si="2"/>
        <v>0.9</v>
      </c>
      <c r="M21" s="38">
        <f t="shared" si="2"/>
        <v>1.125</v>
      </c>
      <c r="N21" s="38">
        <f t="shared" si="2"/>
        <v>0.22500000000000001</v>
      </c>
      <c r="O21" s="38">
        <f t="shared" si="2"/>
        <v>4.41</v>
      </c>
      <c r="P21" s="38">
        <f t="shared" si="2"/>
        <v>0</v>
      </c>
      <c r="Q21" s="38">
        <f t="shared" si="2"/>
        <v>1.1759999999999999</v>
      </c>
      <c r="R21" s="38">
        <f t="shared" si="2"/>
        <v>0.22500000000000001</v>
      </c>
      <c r="S21" s="38">
        <f t="shared" si="2"/>
        <v>2.7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45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42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5"/>
      <c r="B29" s="65"/>
      <c r="C29" s="50"/>
      <c r="H29" s="65"/>
      <c r="I29" s="65"/>
      <c r="J29" s="65"/>
      <c r="K29" s="65"/>
      <c r="P29" s="65"/>
      <c r="Q29" s="65"/>
      <c r="R29" s="65"/>
      <c r="S29" s="65"/>
    </row>
    <row r="30" spans="1:25" x14ac:dyDescent="0.15">
      <c r="A30" s="65"/>
      <c r="B30" s="65"/>
      <c r="C30" s="50"/>
      <c r="H30" s="65"/>
      <c r="I30" s="65"/>
      <c r="J30" s="65"/>
      <c r="K30" s="65"/>
      <c r="P30" s="65"/>
      <c r="Q30" s="65"/>
      <c r="R30" s="65"/>
      <c r="S30" s="65"/>
    </row>
    <row r="31" spans="1:25" x14ac:dyDescent="0.15">
      <c r="A31" s="65"/>
      <c r="B31" s="65"/>
      <c r="C31" s="50"/>
      <c r="H31" s="65"/>
      <c r="I31" s="65"/>
      <c r="J31" s="65"/>
      <c r="K31" s="65"/>
      <c r="P31" s="65"/>
      <c r="Q31" s="65"/>
      <c r="R31" s="65"/>
      <c r="S31" s="65"/>
    </row>
    <row r="32" spans="1:25" x14ac:dyDescent="0.15">
      <c r="A32" s="65"/>
      <c r="B32" s="65"/>
      <c r="C32" s="50"/>
      <c r="H32" s="65"/>
      <c r="I32" s="65"/>
      <c r="J32" s="65"/>
      <c r="K32" s="65"/>
      <c r="P32" s="65"/>
      <c r="Q32" s="65"/>
      <c r="R32" s="65"/>
      <c r="S32" s="65"/>
    </row>
    <row r="33" spans="1:25" x14ac:dyDescent="0.15">
      <c r="A33" s="65"/>
      <c r="B33" s="65"/>
      <c r="C33" s="50"/>
      <c r="H33" s="65"/>
      <c r="I33" s="65"/>
      <c r="J33" s="65"/>
      <c r="K33" s="65"/>
      <c r="P33" s="65"/>
      <c r="Q33" s="65"/>
      <c r="R33" s="65"/>
      <c r="S33" s="65"/>
    </row>
    <row r="34" spans="1:25" x14ac:dyDescent="0.15">
      <c r="A34" s="65"/>
      <c r="B34" s="65"/>
      <c r="C34" s="50"/>
      <c r="H34" s="65"/>
      <c r="I34" s="65"/>
      <c r="J34" s="65"/>
      <c r="K34" s="65"/>
      <c r="P34" s="65"/>
      <c r="Q34" s="65"/>
      <c r="R34" s="65"/>
      <c r="S34" s="65"/>
    </row>
    <row r="35" spans="1:25" x14ac:dyDescent="0.15">
      <c r="A35" s="65"/>
      <c r="B35" s="65"/>
      <c r="C35" s="50"/>
      <c r="H35" s="65"/>
      <c r="I35" s="65"/>
      <c r="J35" s="65"/>
      <c r="K35" s="65"/>
      <c r="P35" s="65"/>
      <c r="Q35" s="65"/>
      <c r="R35" s="65"/>
      <c r="S35" s="65"/>
    </row>
    <row r="36" spans="1:25" x14ac:dyDescent="0.15">
      <c r="A36" s="65"/>
      <c r="B36" s="65"/>
      <c r="C36" s="50"/>
      <c r="H36" s="65"/>
      <c r="I36" s="65"/>
      <c r="J36" s="65"/>
      <c r="K36" s="65"/>
      <c r="P36" s="65"/>
      <c r="Q36" s="65"/>
      <c r="R36" s="65"/>
      <c r="S36" s="65"/>
    </row>
    <row r="37" spans="1:25" x14ac:dyDescent="0.15">
      <c r="A37" s="65"/>
      <c r="B37" s="65"/>
      <c r="C37" s="50"/>
      <c r="H37" s="65"/>
      <c r="I37" s="65"/>
      <c r="J37" s="65"/>
      <c r="K37" s="65"/>
      <c r="P37" s="65"/>
      <c r="Q37" s="65"/>
      <c r="R37" s="65"/>
      <c r="S37" s="65"/>
    </row>
    <row r="38" spans="1:25" x14ac:dyDescent="0.15">
      <c r="A38" s="65"/>
      <c r="B38" s="65"/>
      <c r="C38" s="50"/>
      <c r="H38" s="65"/>
      <c r="I38" s="65"/>
      <c r="J38" s="65"/>
      <c r="K38" s="65"/>
      <c r="P38" s="65"/>
      <c r="Q38" s="65"/>
      <c r="R38" s="65"/>
      <c r="S38" s="65"/>
    </row>
    <row r="39" spans="1:25" x14ac:dyDescent="0.15">
      <c r="A39" s="65"/>
      <c r="B39" s="65"/>
      <c r="C39" s="50"/>
      <c r="H39" s="65"/>
      <c r="I39" s="65"/>
      <c r="J39" s="65"/>
      <c r="K39" s="65"/>
      <c r="P39" s="65"/>
      <c r="Q39" s="65"/>
      <c r="R39" s="65"/>
      <c r="S39" s="65"/>
    </row>
    <row r="40" spans="1:25" x14ac:dyDescent="0.15">
      <c r="A40" s="65"/>
      <c r="B40" s="65"/>
      <c r="C40" s="50"/>
      <c r="H40" s="65"/>
      <c r="I40" s="65"/>
      <c r="J40" s="65"/>
      <c r="K40" s="65"/>
      <c r="P40" s="65"/>
      <c r="Q40" s="65"/>
      <c r="R40" s="65"/>
      <c r="S40" s="65"/>
    </row>
    <row r="41" spans="1:25" x14ac:dyDescent="0.15">
      <c r="A41" s="65"/>
      <c r="B41" s="65"/>
      <c r="C41" s="50"/>
      <c r="H41" s="65"/>
      <c r="I41" s="65"/>
      <c r="J41" s="65"/>
      <c r="K41" s="65"/>
      <c r="P41" s="65"/>
      <c r="Q41" s="65"/>
      <c r="R41" s="65"/>
      <c r="S41" s="65"/>
    </row>
    <row r="42" spans="1:25" x14ac:dyDescent="0.15">
      <c r="A42" s="65"/>
      <c r="B42" s="65"/>
      <c r="C42" s="50"/>
      <c r="H42" s="65"/>
      <c r="I42" s="65"/>
      <c r="J42" s="65"/>
      <c r="K42" s="65"/>
      <c r="P42" s="65"/>
      <c r="Q42" s="65"/>
      <c r="R42" s="65"/>
      <c r="S42" s="65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65</v>
      </c>
      <c r="D46" s="12">
        <v>60</v>
      </c>
      <c r="E46" s="13"/>
      <c r="F46" s="13"/>
      <c r="G46" s="13"/>
      <c r="H46" s="13"/>
      <c r="I46" s="13"/>
      <c r="J46" s="13"/>
      <c r="P46" s="72">
        <v>42753</v>
      </c>
      <c r="Q46" s="72"/>
      <c r="R46" s="72"/>
      <c r="S46" s="72"/>
      <c r="T46" s="13"/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61.5" thickBot="1" x14ac:dyDescent="0.2">
      <c r="A48" s="75"/>
      <c r="B48" s="76"/>
      <c r="C48" s="16" t="s">
        <v>49</v>
      </c>
      <c r="D48" s="18" t="s">
        <v>32</v>
      </c>
      <c r="E48" s="18" t="s">
        <v>34</v>
      </c>
      <c r="F48" s="18" t="s">
        <v>35</v>
      </c>
      <c r="G48" s="18" t="s">
        <v>91</v>
      </c>
      <c r="H48" s="18" t="s">
        <v>44</v>
      </c>
      <c r="I48" s="18" t="s">
        <v>38</v>
      </c>
      <c r="J48" s="18" t="s">
        <v>37</v>
      </c>
      <c r="K48" s="18" t="s">
        <v>74</v>
      </c>
      <c r="L48" s="18" t="s">
        <v>86</v>
      </c>
      <c r="M48" s="18" t="s">
        <v>87</v>
      </c>
      <c r="N48" s="18" t="s">
        <v>46</v>
      </c>
      <c r="O48" s="18" t="s">
        <v>47</v>
      </c>
      <c r="P48" s="18" t="s">
        <v>48</v>
      </c>
      <c r="Q48" s="18" t="s">
        <v>40</v>
      </c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109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>
        <v>50</v>
      </c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132</v>
      </c>
      <c r="C50" s="25"/>
      <c r="D50" s="25">
        <v>5</v>
      </c>
      <c r="E50" s="25"/>
      <c r="F50" s="25">
        <v>18</v>
      </c>
      <c r="G50" s="25">
        <f>1/8</f>
        <v>0.125</v>
      </c>
      <c r="H50" s="25">
        <v>30</v>
      </c>
      <c r="I50" s="25"/>
      <c r="J50" s="25"/>
      <c r="K50" s="25"/>
      <c r="L50" s="25"/>
      <c r="M50" s="25"/>
      <c r="N50" s="25"/>
      <c r="O50" s="25"/>
      <c r="P50" s="25"/>
      <c r="Q50" s="25">
        <v>30</v>
      </c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72</v>
      </c>
      <c r="C51" s="25"/>
      <c r="D51" s="25"/>
      <c r="E51" s="25">
        <v>12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 t="s">
        <v>55</v>
      </c>
      <c r="C52" s="28">
        <v>50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77</v>
      </c>
      <c r="C53" s="22"/>
      <c r="D53" s="22">
        <v>5</v>
      </c>
      <c r="E53" s="22"/>
      <c r="F53" s="22"/>
      <c r="G53" s="22"/>
      <c r="H53" s="22"/>
      <c r="I53" s="22">
        <v>35</v>
      </c>
      <c r="J53" s="22">
        <v>35</v>
      </c>
      <c r="K53" s="22">
        <v>15</v>
      </c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131</v>
      </c>
      <c r="C54" s="25"/>
      <c r="D54" s="25">
        <v>15</v>
      </c>
      <c r="E54" s="25"/>
      <c r="F54" s="25"/>
      <c r="G54" s="25"/>
      <c r="H54" s="25"/>
      <c r="I54" s="25"/>
      <c r="J54" s="25"/>
      <c r="K54" s="25"/>
      <c r="L54" s="25">
        <v>30</v>
      </c>
      <c r="M54" s="25">
        <v>30</v>
      </c>
      <c r="N54" s="25"/>
      <c r="O54" s="25">
        <v>3</v>
      </c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133</v>
      </c>
      <c r="C55" s="25">
        <v>60</v>
      </c>
      <c r="D55" s="25"/>
      <c r="E55" s="25">
        <v>15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65</v>
      </c>
      <c r="B61" s="2" t="s">
        <v>16</v>
      </c>
      <c r="C61" s="31">
        <f>SUM(C49:C52)</f>
        <v>50</v>
      </c>
      <c r="D61" s="31">
        <f t="shared" ref="D61:X61" si="6">SUM(D49:D52)</f>
        <v>5</v>
      </c>
      <c r="E61" s="31">
        <f t="shared" si="6"/>
        <v>12</v>
      </c>
      <c r="F61" s="31">
        <f t="shared" si="6"/>
        <v>18</v>
      </c>
      <c r="G61" s="31">
        <f t="shared" si="6"/>
        <v>0.125</v>
      </c>
      <c r="H61" s="31">
        <f t="shared" si="6"/>
        <v>30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0</v>
      </c>
      <c r="M61" s="31">
        <f t="shared" si="6"/>
        <v>0</v>
      </c>
      <c r="N61" s="31">
        <f t="shared" si="6"/>
        <v>50</v>
      </c>
      <c r="O61" s="31">
        <f t="shared" si="6"/>
        <v>0</v>
      </c>
      <c r="P61" s="31">
        <f t="shared" si="6"/>
        <v>0</v>
      </c>
      <c r="Q61" s="31">
        <f t="shared" si="6"/>
        <v>30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3.25</v>
      </c>
      <c r="D62" s="33">
        <f>+(A61*D61)/1000</f>
        <v>0.32500000000000001</v>
      </c>
      <c r="E62" s="33">
        <f>+(A61*E61)/1000</f>
        <v>0.78</v>
      </c>
      <c r="F62" s="33">
        <f>+(A61*F61)/1000</f>
        <v>1.17</v>
      </c>
      <c r="G62" s="33">
        <f>+(A61*G61)/1000</f>
        <v>8.1250000000000003E-3</v>
      </c>
      <c r="H62" s="33">
        <f>+(A61*H61)/1000</f>
        <v>1.95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0</v>
      </c>
      <c r="M62" s="33">
        <f>+(A61*M61)/1000</f>
        <v>0</v>
      </c>
      <c r="N62" s="33">
        <f>+(A61*N61)/1000</f>
        <v>3.25</v>
      </c>
      <c r="O62" s="33">
        <f>+(A61*O61)/1000</f>
        <v>0</v>
      </c>
      <c r="P62" s="33">
        <f>+(A61*P61)/1000</f>
        <v>0</v>
      </c>
      <c r="Q62" s="33">
        <f>+(A61*Q61)/1000</f>
        <v>1.95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60</v>
      </c>
      <c r="B63" s="4" t="s">
        <v>18</v>
      </c>
      <c r="C63" s="34">
        <f>SUM(C53:C56)</f>
        <v>60</v>
      </c>
      <c r="D63" s="34">
        <f t="shared" ref="D63:X63" si="7">SUM(D53:D56)</f>
        <v>20</v>
      </c>
      <c r="E63" s="34">
        <f t="shared" si="7"/>
        <v>15</v>
      </c>
      <c r="F63" s="34">
        <f t="shared" si="7"/>
        <v>0</v>
      </c>
      <c r="G63" s="34">
        <f t="shared" si="7"/>
        <v>0</v>
      </c>
      <c r="H63" s="34">
        <f t="shared" si="7"/>
        <v>0</v>
      </c>
      <c r="I63" s="34">
        <f t="shared" si="7"/>
        <v>35</v>
      </c>
      <c r="J63" s="34">
        <f t="shared" si="7"/>
        <v>35</v>
      </c>
      <c r="K63" s="34">
        <f t="shared" si="7"/>
        <v>15</v>
      </c>
      <c r="L63" s="34">
        <f t="shared" si="7"/>
        <v>30</v>
      </c>
      <c r="M63" s="34">
        <f t="shared" si="7"/>
        <v>30</v>
      </c>
      <c r="N63" s="34">
        <f t="shared" si="7"/>
        <v>0</v>
      </c>
      <c r="O63" s="34">
        <f t="shared" si="7"/>
        <v>3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3.6</v>
      </c>
      <c r="D64" s="36">
        <f>+(A63*D63)/1000</f>
        <v>1.2</v>
      </c>
      <c r="E64" s="36">
        <f>+(A63*E63)/1000</f>
        <v>0.9</v>
      </c>
      <c r="F64" s="36">
        <f>+(A63*F63)/1000</f>
        <v>0</v>
      </c>
      <c r="G64" s="36">
        <f>+(A63*G63)/1000</f>
        <v>0</v>
      </c>
      <c r="H64" s="36">
        <f>+(A63*H63)/1000</f>
        <v>0</v>
      </c>
      <c r="I64" s="36">
        <f>+(A63*I63)/1000</f>
        <v>2.1</v>
      </c>
      <c r="J64" s="36">
        <f>+(A63*J63)/1000</f>
        <v>2.1</v>
      </c>
      <c r="K64" s="36">
        <f>+(A63*K63)/1000</f>
        <v>0.9</v>
      </c>
      <c r="L64" s="36">
        <f>+(A63*L63)/1000</f>
        <v>1.8</v>
      </c>
      <c r="M64" s="36">
        <f>+(A63*M63)/1000</f>
        <v>1.8</v>
      </c>
      <c r="N64" s="36">
        <f>+(A63*N63)/1000</f>
        <v>0</v>
      </c>
      <c r="O64" s="36">
        <f>+(A63*O63)/1000</f>
        <v>0.18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6.85</v>
      </c>
      <c r="D65" s="38">
        <f t="shared" ref="D65:X65" si="8">+D64+D62</f>
        <v>1.5249999999999999</v>
      </c>
      <c r="E65" s="38">
        <f t="shared" si="8"/>
        <v>1.6800000000000002</v>
      </c>
      <c r="F65" s="38">
        <f t="shared" si="8"/>
        <v>1.17</v>
      </c>
      <c r="G65" s="38">
        <f t="shared" si="8"/>
        <v>8.1250000000000003E-3</v>
      </c>
      <c r="H65" s="38">
        <f t="shared" si="8"/>
        <v>1.95</v>
      </c>
      <c r="I65" s="38">
        <f t="shared" si="8"/>
        <v>2.1</v>
      </c>
      <c r="J65" s="38">
        <f t="shared" si="8"/>
        <v>2.1</v>
      </c>
      <c r="K65" s="38">
        <f t="shared" si="8"/>
        <v>0.9</v>
      </c>
      <c r="L65" s="38">
        <f t="shared" si="8"/>
        <v>1.8</v>
      </c>
      <c r="M65" s="38">
        <f t="shared" si="8"/>
        <v>1.8</v>
      </c>
      <c r="N65" s="38">
        <f t="shared" si="8"/>
        <v>3.25</v>
      </c>
      <c r="O65" s="38">
        <f t="shared" si="8"/>
        <v>0.18</v>
      </c>
      <c r="P65" s="38">
        <f t="shared" si="8"/>
        <v>0</v>
      </c>
      <c r="Q65" s="38">
        <f t="shared" si="8"/>
        <v>1.95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65</v>
      </c>
      <c r="B67" s="8" t="s">
        <v>10</v>
      </c>
      <c r="C67" s="42">
        <f>SUM(C62*C66)</f>
        <v>0</v>
      </c>
      <c r="D67" s="42">
        <f>SUM(D62*D66)</f>
        <v>0</v>
      </c>
      <c r="E67" s="42">
        <f t="shared" ref="E67:X67" si="9">SUM(E62*E66)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0</v>
      </c>
    </row>
    <row r="68" spans="1:25" x14ac:dyDescent="0.15">
      <c r="A68" s="7">
        <f>SUM(A63)</f>
        <v>60</v>
      </c>
      <c r="B68" s="8" t="s">
        <v>10</v>
      </c>
      <c r="C68" s="42">
        <f>SUM(C64*C66)</f>
        <v>0</v>
      </c>
      <c r="D68" s="42">
        <f>SUM(D64*D66)</f>
        <v>0</v>
      </c>
      <c r="E68" s="42">
        <f t="shared" ref="E68:X68" si="10">SUM(E64*E66)</f>
        <v>0</v>
      </c>
      <c r="F68" s="42">
        <f t="shared" si="10"/>
        <v>0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0</v>
      </c>
    </row>
    <row r="69" spans="1:25" x14ac:dyDescent="0.15">
      <c r="A69" s="68" t="s">
        <v>11</v>
      </c>
      <c r="B69" s="69"/>
      <c r="C69" s="44">
        <f>SUM(C67:C68)</f>
        <v>0</v>
      </c>
      <c r="D69" s="44">
        <f t="shared" ref="D69:X69" si="11">+D65*D66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0</v>
      </c>
      <c r="L69" s="44">
        <f t="shared" si="11"/>
        <v>0</v>
      </c>
      <c r="M69" s="44">
        <f t="shared" si="11"/>
        <v>0</v>
      </c>
      <c r="N69" s="44">
        <f t="shared" si="11"/>
        <v>0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0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opLeftCell="A46" workbookViewId="0">
      <selection activeCell="Z43" sqref="Z43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9" width="3.85546875" style="9" customWidth="1"/>
    <col min="20" max="20" width="8.85546875" style="9" customWidth="1"/>
    <col min="21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6" x14ac:dyDescent="0.15">
      <c r="B1" s="70" t="s">
        <v>0</v>
      </c>
      <c r="C1" s="70"/>
      <c r="D1" s="70"/>
      <c r="E1" s="70"/>
      <c r="F1" s="70"/>
      <c r="G1" s="70"/>
      <c r="H1" s="70"/>
      <c r="I1" s="70"/>
      <c r="J1" s="70"/>
      <c r="L1" s="10"/>
      <c r="M1" s="71" t="s">
        <v>1</v>
      </c>
      <c r="N1" s="71"/>
      <c r="O1" s="71"/>
      <c r="P1" s="71"/>
      <c r="Q1" s="71"/>
      <c r="R1" s="71" t="s">
        <v>2</v>
      </c>
      <c r="S1" s="71"/>
      <c r="T1" s="71"/>
      <c r="U1" s="71"/>
      <c r="V1" s="71"/>
    </row>
    <row r="2" spans="1:26" x14ac:dyDescent="0.15">
      <c r="B2" s="11" t="s">
        <v>3</v>
      </c>
      <c r="C2" s="12">
        <v>43</v>
      </c>
      <c r="D2" s="12">
        <v>40</v>
      </c>
      <c r="E2" s="13"/>
      <c r="F2" s="13"/>
      <c r="G2" s="13"/>
      <c r="H2" s="13"/>
      <c r="I2" s="13"/>
      <c r="J2" s="13"/>
      <c r="P2" s="72">
        <v>42754</v>
      </c>
      <c r="Q2" s="72"/>
      <c r="R2" s="72"/>
      <c r="S2" s="72"/>
      <c r="T2" s="13"/>
      <c r="U2" s="13"/>
      <c r="V2" s="13"/>
    </row>
    <row r="3" spans="1:26" x14ac:dyDescent="0.15">
      <c r="A3" s="73"/>
      <c r="B3" s="74"/>
      <c r="C3" s="77" t="s">
        <v>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14"/>
      <c r="X3" s="14"/>
      <c r="Y3" s="15"/>
    </row>
    <row r="4" spans="1:26" ht="67.5" thickBot="1" x14ac:dyDescent="0.2">
      <c r="A4" s="75"/>
      <c r="B4" s="76"/>
      <c r="C4" s="16" t="s">
        <v>49</v>
      </c>
      <c r="D4" s="17" t="s">
        <v>33</v>
      </c>
      <c r="E4" s="18" t="s">
        <v>34</v>
      </c>
      <c r="F4" s="18" t="s">
        <v>64</v>
      </c>
      <c r="G4" s="18" t="s">
        <v>99</v>
      </c>
      <c r="H4" s="18" t="s">
        <v>35</v>
      </c>
      <c r="I4" s="19" t="s">
        <v>145</v>
      </c>
      <c r="J4" s="18" t="s">
        <v>37</v>
      </c>
      <c r="K4" s="18" t="s">
        <v>60</v>
      </c>
      <c r="L4" s="18" t="s">
        <v>39</v>
      </c>
      <c r="M4" s="18" t="s">
        <v>56</v>
      </c>
      <c r="N4" s="19" t="s">
        <v>101</v>
      </c>
      <c r="O4" s="18" t="s">
        <v>40</v>
      </c>
      <c r="P4" s="18" t="s">
        <v>66</v>
      </c>
      <c r="Q4" s="18" t="s">
        <v>44</v>
      </c>
      <c r="R4" s="18" t="s">
        <v>101</v>
      </c>
      <c r="S4" s="18" t="s">
        <v>47</v>
      </c>
      <c r="T4" s="18" t="s">
        <v>139</v>
      </c>
      <c r="U4" s="19"/>
      <c r="V4" s="20"/>
      <c r="W4" s="17"/>
      <c r="X4" s="17"/>
      <c r="Y4" s="15"/>
    </row>
    <row r="5" spans="1:26" ht="11.25" customHeight="1" x14ac:dyDescent="0.15">
      <c r="A5" s="80" t="s">
        <v>5</v>
      </c>
      <c r="B5" s="21" t="s">
        <v>140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60</v>
      </c>
      <c r="U5" s="22"/>
      <c r="V5" s="23"/>
      <c r="W5" s="23"/>
      <c r="X5" s="23"/>
      <c r="Y5" s="15"/>
    </row>
    <row r="6" spans="1:26" x14ac:dyDescent="0.15">
      <c r="A6" s="81"/>
      <c r="B6" s="24" t="s">
        <v>141</v>
      </c>
      <c r="C6" s="25"/>
      <c r="D6" s="25">
        <v>5</v>
      </c>
      <c r="E6" s="25"/>
      <c r="F6" s="25">
        <v>25</v>
      </c>
      <c r="G6" s="25">
        <v>100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6" x14ac:dyDescent="0.15">
      <c r="A7" s="81"/>
      <c r="B7" s="24" t="s">
        <v>76</v>
      </c>
      <c r="C7" s="25"/>
      <c r="D7" s="25"/>
      <c r="E7" s="25">
        <v>7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6" ht="11.25" thickBot="1" x14ac:dyDescent="0.2">
      <c r="A8" s="82"/>
      <c r="B8" s="27" t="s">
        <v>116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6" ht="11.25" customHeight="1" x14ac:dyDescent="0.15">
      <c r="A9" s="80" t="s">
        <v>6</v>
      </c>
      <c r="B9" s="21" t="s">
        <v>53</v>
      </c>
      <c r="C9" s="22"/>
      <c r="D9" s="22"/>
      <c r="E9" s="22"/>
      <c r="F9" s="22"/>
      <c r="G9" s="22"/>
      <c r="H9" s="22"/>
      <c r="I9" s="22">
        <v>30</v>
      </c>
      <c r="J9" s="22">
        <v>15</v>
      </c>
      <c r="K9" s="22">
        <v>10</v>
      </c>
      <c r="L9" s="22">
        <v>10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6" x14ac:dyDescent="0.15">
      <c r="A10" s="81"/>
      <c r="B10" s="30" t="s">
        <v>142</v>
      </c>
      <c r="C10" s="25"/>
      <c r="D10" s="25">
        <v>10</v>
      </c>
      <c r="E10" s="25"/>
      <c r="F10" s="25"/>
      <c r="G10" s="25"/>
      <c r="H10" s="25"/>
      <c r="I10" s="25"/>
      <c r="J10" s="25"/>
      <c r="K10" s="25"/>
      <c r="L10" s="25"/>
      <c r="M10" s="25">
        <v>220</v>
      </c>
      <c r="N10" s="25"/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  <c r="Z10" s="9">
        <f>13+12+18</f>
        <v>43</v>
      </c>
    </row>
    <row r="11" spans="1:26" x14ac:dyDescent="0.15">
      <c r="A11" s="81"/>
      <c r="B11" s="30" t="s">
        <v>116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6" ht="11.25" thickBot="1" x14ac:dyDescent="0.2">
      <c r="A12" s="82"/>
      <c r="B12" s="27" t="s">
        <v>144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v>20</v>
      </c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6" ht="11.25" customHeight="1" x14ac:dyDescent="0.15">
      <c r="A13" s="80" t="s">
        <v>7</v>
      </c>
      <c r="B13" s="21" t="s">
        <v>143</v>
      </c>
      <c r="C13" s="22"/>
      <c r="D13" s="22">
        <v>2</v>
      </c>
      <c r="E13" s="22"/>
      <c r="F13" s="22"/>
      <c r="G13" s="22"/>
      <c r="H13" s="22"/>
      <c r="I13" s="22"/>
      <c r="J13" s="22"/>
      <c r="K13" s="22"/>
      <c r="L13" s="22">
        <v>5</v>
      </c>
      <c r="M13" s="22"/>
      <c r="N13" s="22"/>
      <c r="O13" s="22">
        <v>100</v>
      </c>
      <c r="P13" s="22">
        <v>15</v>
      </c>
      <c r="Q13" s="22">
        <v>3</v>
      </c>
      <c r="R13" s="22"/>
      <c r="S13" s="22"/>
      <c r="T13" s="22"/>
      <c r="U13" s="22"/>
      <c r="V13" s="23"/>
      <c r="W13" s="23"/>
      <c r="X13" s="23"/>
      <c r="Y13" s="15"/>
    </row>
    <row r="14" spans="1:26" x14ac:dyDescent="0.15">
      <c r="A14" s="81"/>
      <c r="B14" s="24" t="s">
        <v>116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6" x14ac:dyDescent="0.15">
      <c r="A15" s="81"/>
      <c r="B15" s="24" t="s">
        <v>101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20</v>
      </c>
      <c r="S15" s="25"/>
      <c r="T15" s="25"/>
      <c r="U15" s="25"/>
      <c r="V15" s="26"/>
      <c r="W15" s="26"/>
      <c r="X15" s="26"/>
      <c r="Y15" s="15"/>
    </row>
    <row r="16" spans="1:26" ht="11.25" thickBot="1" x14ac:dyDescent="0.2">
      <c r="A16" s="83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43</v>
      </c>
      <c r="B17" s="2" t="s">
        <v>20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25</v>
      </c>
      <c r="G17" s="31">
        <f t="shared" si="0"/>
        <v>100</v>
      </c>
      <c r="H17" s="31">
        <f t="shared" si="0"/>
        <v>15</v>
      </c>
      <c r="I17" s="31">
        <f t="shared" si="0"/>
        <v>30</v>
      </c>
      <c r="J17" s="31">
        <f t="shared" si="0"/>
        <v>15</v>
      </c>
      <c r="K17" s="31">
        <f t="shared" si="0"/>
        <v>10</v>
      </c>
      <c r="L17" s="31">
        <f t="shared" si="0"/>
        <v>10</v>
      </c>
      <c r="M17" s="31">
        <f t="shared" si="0"/>
        <v>220</v>
      </c>
      <c r="N17" s="31">
        <f t="shared" si="0"/>
        <v>20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5</v>
      </c>
      <c r="T17" s="31">
        <f t="shared" si="0"/>
        <v>60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21</v>
      </c>
      <c r="C18" s="33">
        <f>SUM(A17*C17)/1000</f>
        <v>3.44</v>
      </c>
      <c r="D18" s="33">
        <f>+(A17*D17)/1000</f>
        <v>0.64500000000000002</v>
      </c>
      <c r="E18" s="33">
        <f>+(A17*E17)/1000</f>
        <v>0.30099999999999999</v>
      </c>
      <c r="F18" s="33">
        <f>+(A17*F17)/1000</f>
        <v>1.075</v>
      </c>
      <c r="G18" s="33">
        <f>+(A17*G17)/1000</f>
        <v>4.3</v>
      </c>
      <c r="H18" s="33">
        <f>+(A17*H17)/1000</f>
        <v>0.64500000000000002</v>
      </c>
      <c r="I18" s="33">
        <f>+(A17*I17)/1000</f>
        <v>1.29</v>
      </c>
      <c r="J18" s="33">
        <f>+(A17*J17)/1000</f>
        <v>0.64500000000000002</v>
      </c>
      <c r="K18" s="33">
        <f>+(A17*K17)/1000</f>
        <v>0.43</v>
      </c>
      <c r="L18" s="33">
        <f>+(A17*L17)/1000</f>
        <v>0.43</v>
      </c>
      <c r="M18" s="33">
        <f>+(A17*M17)/1000</f>
        <v>9.4600000000000009</v>
      </c>
      <c r="N18" s="33">
        <f>+(A17*N17)/1000</f>
        <v>0.86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0.215</v>
      </c>
      <c r="T18" s="33">
        <f>+(A17*T17)/1000</f>
        <v>2.58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40</v>
      </c>
      <c r="B19" s="4" t="s">
        <v>22</v>
      </c>
      <c r="C19" s="34">
        <f>SUM(C13:C16)</f>
        <v>40</v>
      </c>
      <c r="D19" s="34">
        <f t="shared" ref="D19:X19" si="1">SUM(D13:D16)</f>
        <v>2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>SUM(N13:N16)</f>
        <v>0</v>
      </c>
      <c r="O19" s="34">
        <f t="shared" si="1"/>
        <v>100</v>
      </c>
      <c r="P19" s="34">
        <f t="shared" si="1"/>
        <v>15</v>
      </c>
      <c r="Q19" s="34">
        <f t="shared" si="1"/>
        <v>3</v>
      </c>
      <c r="R19" s="34">
        <f t="shared" si="1"/>
        <v>20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23</v>
      </c>
      <c r="C20" s="36">
        <f>SUM(A19*C19)/1000</f>
        <v>1.6</v>
      </c>
      <c r="D20" s="36">
        <f>+(A19*D19)/1000</f>
        <v>0.08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</v>
      </c>
      <c r="M20" s="36">
        <f>+(A19*M19)/1000</f>
        <v>0</v>
      </c>
      <c r="N20" s="36">
        <f>+(A19*N19)/1000</f>
        <v>0</v>
      </c>
      <c r="O20" s="36">
        <f>+(A19*O19)/1000</f>
        <v>4</v>
      </c>
      <c r="P20" s="36">
        <f>+(A19*P19)/1000</f>
        <v>0.6</v>
      </c>
      <c r="Q20" s="36">
        <f>+(A19*Q19)/1000</f>
        <v>0.12</v>
      </c>
      <c r="R20" s="36">
        <f>+(A19*R19)/1000</f>
        <v>0.8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84" t="s">
        <v>8</v>
      </c>
      <c r="B21" s="85"/>
      <c r="C21" s="38">
        <f>+C20+C18</f>
        <v>5.04</v>
      </c>
      <c r="D21" s="38">
        <f t="shared" ref="D21:X21" si="2">+D20+D18</f>
        <v>0.72499999999999998</v>
      </c>
      <c r="E21" s="38">
        <f t="shared" si="2"/>
        <v>0.30099999999999999</v>
      </c>
      <c r="F21" s="38">
        <f t="shared" si="2"/>
        <v>1.075</v>
      </c>
      <c r="G21" s="38">
        <f t="shared" si="2"/>
        <v>4.3</v>
      </c>
      <c r="H21" s="38">
        <f t="shared" si="2"/>
        <v>0.64500000000000002</v>
      </c>
      <c r="I21" s="38">
        <f t="shared" si="2"/>
        <v>1.29</v>
      </c>
      <c r="J21" s="38">
        <f t="shared" si="2"/>
        <v>0.64500000000000002</v>
      </c>
      <c r="K21" s="38">
        <f t="shared" si="2"/>
        <v>0.43</v>
      </c>
      <c r="L21" s="38">
        <f t="shared" si="2"/>
        <v>0.63</v>
      </c>
      <c r="M21" s="38">
        <f t="shared" si="2"/>
        <v>9.4600000000000009</v>
      </c>
      <c r="N21" s="38">
        <f t="shared" si="2"/>
        <v>0.86</v>
      </c>
      <c r="O21" s="38">
        <f t="shared" si="2"/>
        <v>4</v>
      </c>
      <c r="P21" s="38">
        <f t="shared" si="2"/>
        <v>0.6</v>
      </c>
      <c r="Q21" s="38">
        <f t="shared" si="2"/>
        <v>0.12</v>
      </c>
      <c r="R21" s="38">
        <f t="shared" si="2"/>
        <v>0.8</v>
      </c>
      <c r="S21" s="38">
        <f t="shared" si="2"/>
        <v>0.215</v>
      </c>
      <c r="T21" s="38">
        <f t="shared" si="2"/>
        <v>2.58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7" t="s">
        <v>9</v>
      </c>
      <c r="B22" s="7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43</v>
      </c>
      <c r="B23" s="8" t="s">
        <v>10</v>
      </c>
      <c r="C23" s="42">
        <f>SUM(C18*C22)</f>
        <v>0</v>
      </c>
      <c r="D23" s="42">
        <f>SUM(D18*D22)</f>
        <v>0</v>
      </c>
      <c r="E23" s="42">
        <f t="shared" ref="E23:X23" si="3">SUM(E18*E22)</f>
        <v>0</v>
      </c>
      <c r="F23" s="42">
        <f t="shared" si="3"/>
        <v>0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0</v>
      </c>
      <c r="K23" s="42">
        <f t="shared" si="3"/>
        <v>0</v>
      </c>
      <c r="L23" s="42">
        <f t="shared" si="3"/>
        <v>0</v>
      </c>
      <c r="M23" s="42">
        <f t="shared" si="3"/>
        <v>0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0</v>
      </c>
    </row>
    <row r="24" spans="1:25" x14ac:dyDescent="0.15">
      <c r="A24" s="7">
        <f>SUM(A19)</f>
        <v>40</v>
      </c>
      <c r="B24" s="8" t="s">
        <v>10</v>
      </c>
      <c r="C24" s="42">
        <f>SUM(C20*C22)</f>
        <v>0</v>
      </c>
      <c r="D24" s="42">
        <f>SUM(D20*D22)</f>
        <v>0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0</v>
      </c>
    </row>
    <row r="25" spans="1:25" x14ac:dyDescent="0.15">
      <c r="A25" s="68" t="s">
        <v>11</v>
      </c>
      <c r="B25" s="69"/>
      <c r="C25" s="44">
        <f>SUM(C23:C24)</f>
        <v>0</v>
      </c>
      <c r="D25" s="44">
        <f t="shared" ref="D25:X25" si="5">+D21*D22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  <c r="L25" s="44">
        <f t="shared" si="5"/>
        <v>0</v>
      </c>
      <c r="M25" s="44">
        <f t="shared" si="5"/>
        <v>0</v>
      </c>
      <c r="N25" s="44">
        <f t="shared" si="5"/>
        <v>0</v>
      </c>
      <c r="O25" s="44">
        <f t="shared" si="5"/>
        <v>0</v>
      </c>
      <c r="P25" s="44">
        <f t="shared" si="5"/>
        <v>0</v>
      </c>
      <c r="Q25" s="44">
        <f t="shared" si="5"/>
        <v>0</v>
      </c>
      <c r="R25" s="44">
        <f t="shared" si="5"/>
        <v>0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0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86" t="s">
        <v>12</v>
      </c>
      <c r="B28" s="86"/>
      <c r="C28" s="50"/>
      <c r="H28" s="86" t="s">
        <v>13</v>
      </c>
      <c r="I28" s="86"/>
      <c r="J28" s="86"/>
      <c r="K28" s="86"/>
      <c r="P28" s="86" t="s">
        <v>14</v>
      </c>
      <c r="Q28" s="86"/>
      <c r="R28" s="86"/>
      <c r="S28" s="86"/>
    </row>
    <row r="29" spans="1:25" x14ac:dyDescent="0.15">
      <c r="A29" s="66"/>
      <c r="B29" s="66"/>
      <c r="C29" s="50"/>
      <c r="H29" s="66"/>
      <c r="I29" s="66"/>
      <c r="J29" s="66"/>
      <c r="K29" s="66"/>
      <c r="P29" s="66"/>
      <c r="Q29" s="66"/>
      <c r="R29" s="66"/>
      <c r="S29" s="66"/>
    </row>
    <row r="30" spans="1:25" x14ac:dyDescent="0.15">
      <c r="A30" s="66"/>
      <c r="B30" s="66"/>
      <c r="C30" s="50"/>
      <c r="H30" s="66"/>
      <c r="I30" s="66"/>
      <c r="J30" s="66"/>
      <c r="K30" s="66"/>
      <c r="P30" s="66"/>
      <c r="Q30" s="66"/>
      <c r="R30" s="66"/>
      <c r="S30" s="66"/>
    </row>
    <row r="31" spans="1:25" x14ac:dyDescent="0.15">
      <c r="A31" s="66"/>
      <c r="B31" s="66"/>
      <c r="C31" s="50"/>
      <c r="H31" s="66"/>
      <c r="I31" s="66"/>
      <c r="J31" s="66"/>
      <c r="K31" s="66"/>
      <c r="P31" s="66"/>
      <c r="Q31" s="66"/>
      <c r="R31" s="66"/>
      <c r="S31" s="66"/>
    </row>
    <row r="32" spans="1:25" x14ac:dyDescent="0.15">
      <c r="A32" s="66"/>
      <c r="B32" s="66"/>
      <c r="C32" s="50"/>
      <c r="H32" s="66"/>
      <c r="I32" s="66"/>
      <c r="J32" s="66"/>
      <c r="K32" s="66"/>
      <c r="P32" s="66"/>
      <c r="Q32" s="66"/>
      <c r="R32" s="66"/>
      <c r="S32" s="66"/>
    </row>
    <row r="33" spans="1:25" x14ac:dyDescent="0.15">
      <c r="A33" s="66"/>
      <c r="B33" s="66"/>
      <c r="C33" s="50"/>
      <c r="H33" s="66"/>
      <c r="I33" s="66"/>
      <c r="J33" s="66"/>
      <c r="K33" s="66"/>
      <c r="P33" s="66"/>
      <c r="Q33" s="66"/>
      <c r="R33" s="66"/>
      <c r="S33" s="66"/>
    </row>
    <row r="34" spans="1:25" x14ac:dyDescent="0.15">
      <c r="A34" s="66"/>
      <c r="B34" s="66"/>
      <c r="C34" s="50"/>
      <c r="H34" s="66"/>
      <c r="I34" s="66"/>
      <c r="J34" s="66"/>
      <c r="K34" s="66"/>
      <c r="P34" s="66"/>
      <c r="Q34" s="66"/>
      <c r="R34" s="66"/>
      <c r="S34" s="66"/>
    </row>
    <row r="35" spans="1:25" x14ac:dyDescent="0.15">
      <c r="A35" s="66"/>
      <c r="B35" s="66"/>
      <c r="C35" s="50"/>
      <c r="H35" s="66"/>
      <c r="I35" s="66"/>
      <c r="J35" s="66"/>
      <c r="K35" s="66"/>
      <c r="P35" s="66"/>
      <c r="Q35" s="66"/>
      <c r="R35" s="66"/>
      <c r="S35" s="66"/>
    </row>
    <row r="36" spans="1:25" x14ac:dyDescent="0.15">
      <c r="A36" s="66"/>
      <c r="B36" s="66"/>
      <c r="C36" s="50"/>
      <c r="H36" s="66"/>
      <c r="I36" s="66"/>
      <c r="J36" s="66"/>
      <c r="K36" s="66"/>
      <c r="P36" s="66"/>
      <c r="Q36" s="66"/>
      <c r="R36" s="66"/>
      <c r="S36" s="66"/>
    </row>
    <row r="37" spans="1:25" x14ac:dyDescent="0.15">
      <c r="A37" s="66"/>
      <c r="B37" s="66"/>
      <c r="C37" s="50"/>
      <c r="H37" s="66"/>
      <c r="I37" s="66"/>
      <c r="J37" s="66"/>
      <c r="K37" s="66"/>
      <c r="P37" s="66"/>
      <c r="Q37" s="66"/>
      <c r="R37" s="66"/>
      <c r="S37" s="66"/>
    </row>
    <row r="38" spans="1:25" x14ac:dyDescent="0.15">
      <c r="A38" s="66"/>
      <c r="B38" s="66"/>
      <c r="C38" s="50"/>
      <c r="H38" s="66"/>
      <c r="I38" s="66"/>
      <c r="J38" s="66"/>
      <c r="K38" s="66"/>
      <c r="P38" s="66"/>
      <c r="Q38" s="66"/>
      <c r="R38" s="66"/>
      <c r="S38" s="66"/>
    </row>
    <row r="39" spans="1:25" x14ac:dyDescent="0.15">
      <c r="A39" s="66"/>
      <c r="B39" s="66"/>
      <c r="C39" s="50"/>
      <c r="H39" s="66"/>
      <c r="I39" s="66"/>
      <c r="J39" s="66"/>
      <c r="K39" s="66"/>
      <c r="P39" s="66"/>
      <c r="Q39" s="66"/>
      <c r="R39" s="66"/>
      <c r="S39" s="66"/>
    </row>
    <row r="40" spans="1:25" x14ac:dyDescent="0.15">
      <c r="A40" s="66"/>
      <c r="B40" s="66"/>
      <c r="C40" s="50"/>
      <c r="H40" s="66"/>
      <c r="I40" s="66"/>
      <c r="J40" s="66"/>
      <c r="K40" s="66"/>
      <c r="P40" s="66"/>
      <c r="Q40" s="66"/>
      <c r="R40" s="66"/>
      <c r="S40" s="66"/>
    </row>
    <row r="41" spans="1:25" x14ac:dyDescent="0.15">
      <c r="A41" s="66"/>
      <c r="B41" s="66"/>
      <c r="C41" s="50"/>
      <c r="H41" s="66"/>
      <c r="I41" s="66"/>
      <c r="J41" s="66"/>
      <c r="K41" s="66"/>
      <c r="P41" s="66"/>
      <c r="Q41" s="66"/>
      <c r="R41" s="66"/>
      <c r="S41" s="66"/>
    </row>
    <row r="42" spans="1:25" x14ac:dyDescent="0.15">
      <c r="A42" s="66"/>
      <c r="B42" s="66"/>
      <c r="C42" s="50"/>
      <c r="H42" s="66"/>
      <c r="I42" s="66"/>
      <c r="J42" s="66"/>
      <c r="K42" s="66"/>
      <c r="P42" s="66"/>
      <c r="Q42" s="66"/>
      <c r="R42" s="66"/>
      <c r="S42" s="66"/>
    </row>
    <row r="45" spans="1:25" x14ac:dyDescent="0.15">
      <c r="B45" s="70" t="s">
        <v>0</v>
      </c>
      <c r="C45" s="70"/>
      <c r="D45" s="70"/>
      <c r="E45" s="70"/>
      <c r="F45" s="70"/>
      <c r="G45" s="70"/>
      <c r="H45" s="70"/>
      <c r="I45" s="70"/>
      <c r="J45" s="70"/>
      <c r="L45" s="10"/>
      <c r="M45" s="71" t="s">
        <v>1</v>
      </c>
      <c r="N45" s="71"/>
      <c r="O45" s="71"/>
      <c r="P45" s="71"/>
      <c r="Q45" s="71"/>
      <c r="R45" s="71" t="s">
        <v>15</v>
      </c>
      <c r="S45" s="71"/>
      <c r="T45" s="71"/>
      <c r="U45" s="71"/>
      <c r="V45" s="71"/>
    </row>
    <row r="46" spans="1:25" x14ac:dyDescent="0.15">
      <c r="B46" s="11" t="s">
        <v>3</v>
      </c>
      <c r="C46" s="12">
        <v>65</v>
      </c>
      <c r="D46" s="12">
        <v>60</v>
      </c>
      <c r="E46" s="13"/>
      <c r="F46" s="13"/>
      <c r="G46" s="13"/>
      <c r="H46" s="13"/>
      <c r="I46" s="13"/>
      <c r="J46" s="13"/>
      <c r="P46" s="72">
        <v>42754</v>
      </c>
      <c r="Q46" s="72"/>
      <c r="R46" s="72"/>
      <c r="S46" s="72"/>
      <c r="T46" s="59">
        <v>42390</v>
      </c>
      <c r="U46" s="13"/>
      <c r="V46" s="13"/>
    </row>
    <row r="47" spans="1:25" x14ac:dyDescent="0.15">
      <c r="A47" s="73"/>
      <c r="B47" s="74"/>
      <c r="C47" s="77" t="s">
        <v>4</v>
      </c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14"/>
      <c r="X47" s="14"/>
      <c r="Y47" s="15"/>
    </row>
    <row r="48" spans="1:25" ht="62.25" thickBot="1" x14ac:dyDescent="0.2">
      <c r="A48" s="75"/>
      <c r="B48" s="76"/>
      <c r="C48" s="16" t="s">
        <v>49</v>
      </c>
      <c r="D48" s="18" t="s">
        <v>32</v>
      </c>
      <c r="E48" s="18" t="s">
        <v>56</v>
      </c>
      <c r="F48" s="18" t="s">
        <v>59</v>
      </c>
      <c r="G48" s="18" t="s">
        <v>37</v>
      </c>
      <c r="H48" s="18" t="s">
        <v>60</v>
      </c>
      <c r="I48" s="18" t="s">
        <v>57</v>
      </c>
      <c r="J48" s="18" t="s">
        <v>41</v>
      </c>
      <c r="K48" s="18" t="s">
        <v>47</v>
      </c>
      <c r="L48" s="18" t="s">
        <v>80</v>
      </c>
      <c r="M48" s="18" t="s">
        <v>146</v>
      </c>
      <c r="N48" s="18" t="s">
        <v>34</v>
      </c>
      <c r="O48" s="18"/>
      <c r="P48" s="18"/>
      <c r="Q48" s="18"/>
      <c r="R48" s="18"/>
      <c r="S48" s="18"/>
      <c r="T48" s="18"/>
      <c r="U48" s="18"/>
      <c r="V48" s="17"/>
      <c r="W48" s="17"/>
      <c r="X48" s="17"/>
      <c r="Y48" s="15"/>
    </row>
    <row r="49" spans="1:25" ht="11.25" customHeight="1" x14ac:dyDescent="0.15">
      <c r="A49" s="80" t="s">
        <v>5</v>
      </c>
      <c r="B49" s="21" t="s">
        <v>67</v>
      </c>
      <c r="C49" s="22"/>
      <c r="D49" s="22"/>
      <c r="E49" s="22"/>
      <c r="F49" s="22"/>
      <c r="G49" s="22"/>
      <c r="H49" s="22"/>
      <c r="I49" s="22"/>
      <c r="J49" s="22"/>
      <c r="K49" s="22"/>
      <c r="L49" s="22">
        <v>60</v>
      </c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15"/>
    </row>
    <row r="50" spans="1:25" x14ac:dyDescent="0.15">
      <c r="A50" s="81"/>
      <c r="B50" s="24" t="s">
        <v>81</v>
      </c>
      <c r="C50" s="25"/>
      <c r="D50" s="25">
        <v>2</v>
      </c>
      <c r="E50" s="25">
        <v>70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6"/>
      <c r="W50" s="26"/>
      <c r="X50" s="26"/>
      <c r="Y50" s="15"/>
    </row>
    <row r="51" spans="1:25" x14ac:dyDescent="0.15">
      <c r="A51" s="81"/>
      <c r="B51" s="24" t="s">
        <v>116</v>
      </c>
      <c r="C51" s="25">
        <v>70</v>
      </c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15"/>
    </row>
    <row r="52" spans="1:25" ht="11.25" thickBot="1" x14ac:dyDescent="0.2">
      <c r="A52" s="82"/>
      <c r="B52" s="27" t="s">
        <v>34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>
        <v>15</v>
      </c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15"/>
    </row>
    <row r="53" spans="1:25" ht="11.25" customHeight="1" x14ac:dyDescent="0.15">
      <c r="A53" s="80" t="s">
        <v>6</v>
      </c>
      <c r="B53" s="21" t="s">
        <v>77</v>
      </c>
      <c r="C53" s="22"/>
      <c r="D53" s="22">
        <v>4</v>
      </c>
      <c r="E53" s="22"/>
      <c r="F53" s="22">
        <v>30</v>
      </c>
      <c r="G53" s="22">
        <v>30</v>
      </c>
      <c r="H53" s="22">
        <v>15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3"/>
      <c r="W53" s="23"/>
      <c r="X53" s="23"/>
      <c r="Y53" s="15"/>
    </row>
    <row r="54" spans="1:25" x14ac:dyDescent="0.15">
      <c r="A54" s="81"/>
      <c r="B54" s="24" t="s">
        <v>127</v>
      </c>
      <c r="C54" s="25"/>
      <c r="D54" s="25">
        <v>15</v>
      </c>
      <c r="E54" s="25"/>
      <c r="F54" s="25"/>
      <c r="G54" s="25"/>
      <c r="H54" s="25"/>
      <c r="I54" s="25">
        <v>25</v>
      </c>
      <c r="J54" s="25">
        <v>60</v>
      </c>
      <c r="K54" s="25">
        <v>3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6"/>
      <c r="Y54" s="15"/>
    </row>
    <row r="55" spans="1:25" x14ac:dyDescent="0.15">
      <c r="A55" s="81"/>
      <c r="B55" s="24" t="s">
        <v>55</v>
      </c>
      <c r="C55" s="25">
        <v>60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6"/>
      <c r="Y55" s="15"/>
    </row>
    <row r="56" spans="1:25" ht="11.25" thickBot="1" x14ac:dyDescent="0.2">
      <c r="A56" s="82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15"/>
    </row>
    <row r="57" spans="1:25" ht="11.25" customHeight="1" x14ac:dyDescent="0.15">
      <c r="A57" s="80" t="s">
        <v>7</v>
      </c>
      <c r="B57" s="5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3"/>
      <c r="W57" s="53"/>
      <c r="X57" s="53"/>
      <c r="Y57" s="15"/>
    </row>
    <row r="58" spans="1:25" x14ac:dyDescent="0.15">
      <c r="A58" s="81"/>
      <c r="B58" s="5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55"/>
      <c r="W58" s="55"/>
      <c r="X58" s="55"/>
      <c r="Y58" s="15"/>
    </row>
    <row r="59" spans="1:25" x14ac:dyDescent="0.15">
      <c r="A59" s="81"/>
      <c r="B59" s="5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55"/>
      <c r="W59" s="55"/>
      <c r="X59" s="55"/>
      <c r="Y59" s="15"/>
    </row>
    <row r="60" spans="1:25" ht="11.25" thickBot="1" x14ac:dyDescent="0.2">
      <c r="A60" s="83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8"/>
      <c r="W60" s="58"/>
      <c r="X60" s="58"/>
      <c r="Y60" s="15"/>
    </row>
    <row r="61" spans="1:25" ht="11.25" thickBot="1" x14ac:dyDescent="0.2">
      <c r="A61" s="1">
        <f>SUM(C46)</f>
        <v>65</v>
      </c>
      <c r="B61" s="2" t="s">
        <v>16</v>
      </c>
      <c r="C61" s="31">
        <f>SUM(C49:C52)</f>
        <v>70</v>
      </c>
      <c r="D61" s="31">
        <f t="shared" ref="D61:X61" si="6">SUM(D49:D52)</f>
        <v>2</v>
      </c>
      <c r="E61" s="31">
        <f t="shared" si="6"/>
        <v>70</v>
      </c>
      <c r="F61" s="31">
        <f t="shared" si="6"/>
        <v>0</v>
      </c>
      <c r="G61" s="31">
        <f t="shared" si="6"/>
        <v>0</v>
      </c>
      <c r="H61" s="31">
        <f t="shared" si="6"/>
        <v>0</v>
      </c>
      <c r="I61" s="31">
        <f t="shared" si="6"/>
        <v>0</v>
      </c>
      <c r="J61" s="31">
        <f t="shared" si="6"/>
        <v>0</v>
      </c>
      <c r="K61" s="31">
        <f t="shared" si="6"/>
        <v>0</v>
      </c>
      <c r="L61" s="31">
        <f t="shared" si="6"/>
        <v>60</v>
      </c>
      <c r="M61" s="31">
        <f t="shared" si="6"/>
        <v>0</v>
      </c>
      <c r="N61" s="31">
        <f t="shared" si="6"/>
        <v>15</v>
      </c>
      <c r="O61" s="31">
        <f t="shared" si="6"/>
        <v>0</v>
      </c>
      <c r="P61" s="31">
        <f t="shared" si="6"/>
        <v>0</v>
      </c>
      <c r="Q61" s="31">
        <f t="shared" si="6"/>
        <v>0</v>
      </c>
      <c r="R61" s="31">
        <f t="shared" si="6"/>
        <v>0</v>
      </c>
      <c r="S61" s="31">
        <f t="shared" si="6"/>
        <v>0</v>
      </c>
      <c r="T61" s="31">
        <f t="shared" si="6"/>
        <v>0</v>
      </c>
      <c r="U61" s="31">
        <f t="shared" si="6"/>
        <v>0</v>
      </c>
      <c r="V61" s="31">
        <f t="shared" si="6"/>
        <v>0</v>
      </c>
      <c r="W61" s="31">
        <f t="shared" si="6"/>
        <v>0</v>
      </c>
      <c r="X61" s="31">
        <f t="shared" si="6"/>
        <v>0</v>
      </c>
      <c r="Y61" s="15"/>
    </row>
    <row r="62" spans="1:25" x14ac:dyDescent="0.15">
      <c r="A62" s="3"/>
      <c r="B62" s="4" t="s">
        <v>17</v>
      </c>
      <c r="C62" s="33">
        <f>SUM(A61*C61)/1000</f>
        <v>4.55</v>
      </c>
      <c r="D62" s="33">
        <f>+(A61*D61)/1000</f>
        <v>0.13</v>
      </c>
      <c r="E62" s="33">
        <f>+(A61*E61)/1000</f>
        <v>4.55</v>
      </c>
      <c r="F62" s="33">
        <f>+(A61*F61)/1000</f>
        <v>0</v>
      </c>
      <c r="G62" s="33">
        <f>+(A61*G61)/1000</f>
        <v>0</v>
      </c>
      <c r="H62" s="33">
        <f>+(A61*H61)/1000</f>
        <v>0</v>
      </c>
      <c r="I62" s="33">
        <f>+(A61*I61)/1000</f>
        <v>0</v>
      </c>
      <c r="J62" s="33">
        <f>+(A61*J61)/1000</f>
        <v>0</v>
      </c>
      <c r="K62" s="33">
        <f>+(A61*K61)/1000</f>
        <v>0</v>
      </c>
      <c r="L62" s="33">
        <f>+(A61*L61)/1000</f>
        <v>3.9</v>
      </c>
      <c r="M62" s="33">
        <f>+(A61*M61)/1000</f>
        <v>0</v>
      </c>
      <c r="N62" s="33">
        <f>+(A61*N61)/1000</f>
        <v>0.97499999999999998</v>
      </c>
      <c r="O62" s="33">
        <f>+(A61*O61)/1000</f>
        <v>0</v>
      </c>
      <c r="P62" s="33">
        <f>+(A61*P61)/1000</f>
        <v>0</v>
      </c>
      <c r="Q62" s="33">
        <f>+(A61*Q61)/1000</f>
        <v>0</v>
      </c>
      <c r="R62" s="33">
        <f>+(A61*R61)/1000</f>
        <v>0</v>
      </c>
      <c r="S62" s="33">
        <f>+(A61*S61)/1000</f>
        <v>0</v>
      </c>
      <c r="T62" s="33">
        <f>+(A61*T61)/1000</f>
        <v>0</v>
      </c>
      <c r="U62" s="33">
        <f>+(A61*U61)/1000</f>
        <v>0</v>
      </c>
      <c r="V62" s="33">
        <f>+(A61*V61)/1000</f>
        <v>0</v>
      </c>
      <c r="W62" s="33">
        <f>+(A61*W61)/1000</f>
        <v>0</v>
      </c>
      <c r="X62" s="33">
        <f>+(A61*X61)/1000</f>
        <v>0</v>
      </c>
      <c r="Y62" s="15"/>
    </row>
    <row r="63" spans="1:25" x14ac:dyDescent="0.15">
      <c r="A63" s="1">
        <f>SUM(D46)</f>
        <v>60</v>
      </c>
      <c r="B63" s="4" t="s">
        <v>18</v>
      </c>
      <c r="C63" s="34">
        <f>SUM(C53:C56)</f>
        <v>60</v>
      </c>
      <c r="D63" s="34">
        <f t="shared" ref="D63:X63" si="7">SUM(D53:D56)</f>
        <v>19</v>
      </c>
      <c r="E63" s="34">
        <f t="shared" si="7"/>
        <v>0</v>
      </c>
      <c r="F63" s="34">
        <f t="shared" si="7"/>
        <v>30</v>
      </c>
      <c r="G63" s="34">
        <f t="shared" si="7"/>
        <v>30</v>
      </c>
      <c r="H63" s="34">
        <f t="shared" si="7"/>
        <v>15</v>
      </c>
      <c r="I63" s="34">
        <f t="shared" si="7"/>
        <v>25</v>
      </c>
      <c r="J63" s="34">
        <f t="shared" si="7"/>
        <v>60</v>
      </c>
      <c r="K63" s="34">
        <f t="shared" si="7"/>
        <v>3</v>
      </c>
      <c r="L63" s="34">
        <f t="shared" si="7"/>
        <v>0</v>
      </c>
      <c r="M63" s="34">
        <f t="shared" si="7"/>
        <v>0</v>
      </c>
      <c r="N63" s="34">
        <f t="shared" si="7"/>
        <v>0</v>
      </c>
      <c r="O63" s="34">
        <f t="shared" si="7"/>
        <v>0</v>
      </c>
      <c r="P63" s="34">
        <f t="shared" si="7"/>
        <v>0</v>
      </c>
      <c r="Q63" s="34">
        <f t="shared" si="7"/>
        <v>0</v>
      </c>
      <c r="R63" s="34">
        <f t="shared" si="7"/>
        <v>0</v>
      </c>
      <c r="S63" s="34">
        <f t="shared" si="7"/>
        <v>0</v>
      </c>
      <c r="T63" s="34">
        <f t="shared" si="7"/>
        <v>0</v>
      </c>
      <c r="U63" s="34">
        <f t="shared" si="7"/>
        <v>0</v>
      </c>
      <c r="V63" s="34">
        <f t="shared" si="7"/>
        <v>0</v>
      </c>
      <c r="W63" s="34">
        <f t="shared" si="7"/>
        <v>0</v>
      </c>
      <c r="X63" s="34">
        <f t="shared" si="7"/>
        <v>0</v>
      </c>
      <c r="Y63" s="15"/>
    </row>
    <row r="64" spans="1:25" ht="11.25" thickBot="1" x14ac:dyDescent="0.2">
      <c r="A64" s="5"/>
      <c r="B64" s="6" t="s">
        <v>19</v>
      </c>
      <c r="C64" s="36">
        <f>SUM(A63*C63)/1000</f>
        <v>3.6</v>
      </c>
      <c r="D64" s="36">
        <f>+(A63*D63)/1000</f>
        <v>1.1399999999999999</v>
      </c>
      <c r="E64" s="36">
        <f>+(A63*E63)/1000</f>
        <v>0</v>
      </c>
      <c r="F64" s="36">
        <f>+(A63*F63)/1000</f>
        <v>1.8</v>
      </c>
      <c r="G64" s="36">
        <f>+(A63*G63)/1000</f>
        <v>1.8</v>
      </c>
      <c r="H64" s="36">
        <f>+(A63*H63)/1000</f>
        <v>0.9</v>
      </c>
      <c r="I64" s="36">
        <f>+(A63*I63)/1000</f>
        <v>1.5</v>
      </c>
      <c r="J64" s="36">
        <f>+(A63*J63)/1000</f>
        <v>3.6</v>
      </c>
      <c r="K64" s="36">
        <f>+(A63*K63)/1000</f>
        <v>0.18</v>
      </c>
      <c r="L64" s="36">
        <f>+(A63*L63)/1000</f>
        <v>0</v>
      </c>
      <c r="M64" s="36">
        <f>+(A63*M63)/1000</f>
        <v>0</v>
      </c>
      <c r="N64" s="36">
        <f>+(A63*N63)/1000</f>
        <v>0</v>
      </c>
      <c r="O64" s="36">
        <f>+(A63*O63)/1000</f>
        <v>0</v>
      </c>
      <c r="P64" s="36">
        <f>+(A63*P63)/1000</f>
        <v>0</v>
      </c>
      <c r="Q64" s="36">
        <f>+(A63*Q63)/1000</f>
        <v>0</v>
      </c>
      <c r="R64" s="36">
        <f>+(A63*R63)/1000</f>
        <v>0</v>
      </c>
      <c r="S64" s="36">
        <f>+(A63*S63)/1000</f>
        <v>0</v>
      </c>
      <c r="T64" s="36">
        <f>+(A63*T63)/1000</f>
        <v>0</v>
      </c>
      <c r="U64" s="36">
        <f>+(A63*U63)/1000</f>
        <v>0</v>
      </c>
      <c r="V64" s="37">
        <f>+(A63*V63)/1000</f>
        <v>0</v>
      </c>
      <c r="W64" s="37">
        <f>+(A63*W63)/1000</f>
        <v>0</v>
      </c>
      <c r="X64" s="37">
        <f>+(A63*X63)/1000</f>
        <v>0</v>
      </c>
      <c r="Y64" s="15"/>
    </row>
    <row r="65" spans="1:25" x14ac:dyDescent="0.15">
      <c r="A65" s="84" t="s">
        <v>8</v>
      </c>
      <c r="B65" s="85"/>
      <c r="C65" s="38">
        <f>+C64+C62</f>
        <v>8.15</v>
      </c>
      <c r="D65" s="38">
        <f t="shared" ref="D65:X65" si="8">+D64+D62</f>
        <v>1.27</v>
      </c>
      <c r="E65" s="38">
        <f t="shared" si="8"/>
        <v>4.55</v>
      </c>
      <c r="F65" s="38">
        <f t="shared" si="8"/>
        <v>1.8</v>
      </c>
      <c r="G65" s="38">
        <f t="shared" si="8"/>
        <v>1.8</v>
      </c>
      <c r="H65" s="38">
        <f t="shared" si="8"/>
        <v>0.9</v>
      </c>
      <c r="I65" s="38">
        <f t="shared" si="8"/>
        <v>1.5</v>
      </c>
      <c r="J65" s="38">
        <f t="shared" si="8"/>
        <v>3.6</v>
      </c>
      <c r="K65" s="38">
        <f t="shared" si="8"/>
        <v>0.18</v>
      </c>
      <c r="L65" s="38">
        <f t="shared" si="8"/>
        <v>3.9</v>
      </c>
      <c r="M65" s="38">
        <f t="shared" si="8"/>
        <v>0</v>
      </c>
      <c r="N65" s="38">
        <f t="shared" si="8"/>
        <v>0.97499999999999998</v>
      </c>
      <c r="O65" s="38">
        <f t="shared" si="8"/>
        <v>0</v>
      </c>
      <c r="P65" s="38">
        <f t="shared" si="8"/>
        <v>0</v>
      </c>
      <c r="Q65" s="38">
        <f t="shared" si="8"/>
        <v>0</v>
      </c>
      <c r="R65" s="38">
        <f t="shared" si="8"/>
        <v>0</v>
      </c>
      <c r="S65" s="38">
        <f t="shared" si="8"/>
        <v>0</v>
      </c>
      <c r="T65" s="38">
        <f t="shared" si="8"/>
        <v>0</v>
      </c>
      <c r="U65" s="38">
        <f t="shared" si="8"/>
        <v>0</v>
      </c>
      <c r="V65" s="39">
        <f t="shared" si="8"/>
        <v>0</v>
      </c>
      <c r="W65" s="39">
        <f t="shared" si="8"/>
        <v>0</v>
      </c>
      <c r="X65" s="39">
        <f t="shared" si="8"/>
        <v>0</v>
      </c>
      <c r="Y65" s="15"/>
    </row>
    <row r="66" spans="1:25" x14ac:dyDescent="0.15">
      <c r="A66" s="77" t="s">
        <v>9</v>
      </c>
      <c r="B66" s="7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1"/>
      <c r="W66" s="41"/>
      <c r="X66" s="41"/>
      <c r="Y66" s="15"/>
    </row>
    <row r="67" spans="1:25" x14ac:dyDescent="0.15">
      <c r="A67" s="7">
        <f>SUM(A61)</f>
        <v>65</v>
      </c>
      <c r="B67" s="8" t="s">
        <v>10</v>
      </c>
      <c r="C67" s="42">
        <f>SUM(C62*C66)</f>
        <v>0</v>
      </c>
      <c r="D67" s="42">
        <f>SUM(D62*D66)</f>
        <v>0</v>
      </c>
      <c r="E67" s="42">
        <f t="shared" ref="E67:X67" si="9">SUM(E62*E66)</f>
        <v>0</v>
      </c>
      <c r="F67" s="42">
        <f t="shared" si="9"/>
        <v>0</v>
      </c>
      <c r="G67" s="42">
        <f t="shared" si="9"/>
        <v>0</v>
      </c>
      <c r="H67" s="42">
        <f t="shared" si="9"/>
        <v>0</v>
      </c>
      <c r="I67" s="42">
        <f t="shared" si="9"/>
        <v>0</v>
      </c>
      <c r="J67" s="42">
        <f t="shared" si="9"/>
        <v>0</v>
      </c>
      <c r="K67" s="42">
        <f t="shared" si="9"/>
        <v>0</v>
      </c>
      <c r="L67" s="42">
        <f t="shared" si="9"/>
        <v>0</v>
      </c>
      <c r="M67" s="42">
        <f t="shared" si="9"/>
        <v>0</v>
      </c>
      <c r="N67" s="42">
        <f t="shared" si="9"/>
        <v>0</v>
      </c>
      <c r="O67" s="42">
        <f t="shared" si="9"/>
        <v>0</v>
      </c>
      <c r="P67" s="42">
        <f t="shared" si="9"/>
        <v>0</v>
      </c>
      <c r="Q67" s="42">
        <f t="shared" si="9"/>
        <v>0</v>
      </c>
      <c r="R67" s="42">
        <f t="shared" si="9"/>
        <v>0</v>
      </c>
      <c r="S67" s="42">
        <f t="shared" si="9"/>
        <v>0</v>
      </c>
      <c r="T67" s="42">
        <f t="shared" si="9"/>
        <v>0</v>
      </c>
      <c r="U67" s="42">
        <f t="shared" si="9"/>
        <v>0</v>
      </c>
      <c r="V67" s="42">
        <f t="shared" si="9"/>
        <v>0</v>
      </c>
      <c r="W67" s="42">
        <f t="shared" si="9"/>
        <v>0</v>
      </c>
      <c r="X67" s="42">
        <f t="shared" si="9"/>
        <v>0</v>
      </c>
      <c r="Y67" s="43">
        <f>SUM(C67:X67)</f>
        <v>0</v>
      </c>
    </row>
    <row r="68" spans="1:25" x14ac:dyDescent="0.15">
      <c r="A68" s="7">
        <f>SUM(A63)</f>
        <v>60</v>
      </c>
      <c r="B68" s="8" t="s">
        <v>10</v>
      </c>
      <c r="C68" s="42">
        <f>SUM(C64*C66)</f>
        <v>0</v>
      </c>
      <c r="D68" s="42">
        <f>SUM(D64*D66)</f>
        <v>0</v>
      </c>
      <c r="E68" s="42">
        <f t="shared" ref="E68:X68" si="10">SUM(E64*E66)</f>
        <v>0</v>
      </c>
      <c r="F68" s="42">
        <f t="shared" si="10"/>
        <v>0</v>
      </c>
      <c r="G68" s="42">
        <f t="shared" si="10"/>
        <v>0</v>
      </c>
      <c r="H68" s="42">
        <f t="shared" si="10"/>
        <v>0</v>
      </c>
      <c r="I68" s="42">
        <f t="shared" si="10"/>
        <v>0</v>
      </c>
      <c r="J68" s="42">
        <f t="shared" si="10"/>
        <v>0</v>
      </c>
      <c r="K68" s="42">
        <f t="shared" si="10"/>
        <v>0</v>
      </c>
      <c r="L68" s="42">
        <f t="shared" si="10"/>
        <v>0</v>
      </c>
      <c r="M68" s="42">
        <f t="shared" si="10"/>
        <v>0</v>
      </c>
      <c r="N68" s="42">
        <f t="shared" si="10"/>
        <v>0</v>
      </c>
      <c r="O68" s="42">
        <f t="shared" si="10"/>
        <v>0</v>
      </c>
      <c r="P68" s="42">
        <f t="shared" si="10"/>
        <v>0</v>
      </c>
      <c r="Q68" s="42">
        <f t="shared" si="10"/>
        <v>0</v>
      </c>
      <c r="R68" s="42">
        <f t="shared" si="10"/>
        <v>0</v>
      </c>
      <c r="S68" s="42">
        <f t="shared" si="10"/>
        <v>0</v>
      </c>
      <c r="T68" s="42">
        <f t="shared" si="10"/>
        <v>0</v>
      </c>
      <c r="U68" s="42">
        <f t="shared" si="10"/>
        <v>0</v>
      </c>
      <c r="V68" s="42">
        <f t="shared" si="10"/>
        <v>0</v>
      </c>
      <c r="W68" s="42">
        <f t="shared" si="10"/>
        <v>0</v>
      </c>
      <c r="X68" s="42">
        <f t="shared" si="10"/>
        <v>0</v>
      </c>
      <c r="Y68" s="43">
        <f>SUM(C68:X68)</f>
        <v>0</v>
      </c>
    </row>
    <row r="69" spans="1:25" x14ac:dyDescent="0.15">
      <c r="A69" s="68" t="s">
        <v>11</v>
      </c>
      <c r="B69" s="69"/>
      <c r="C69" s="44">
        <f>SUM(C67:C68)</f>
        <v>0</v>
      </c>
      <c r="D69" s="44">
        <f t="shared" ref="D69:X69" si="11">+D65*D66</f>
        <v>0</v>
      </c>
      <c r="E69" s="44">
        <f t="shared" si="11"/>
        <v>0</v>
      </c>
      <c r="F69" s="44">
        <f t="shared" si="11"/>
        <v>0</v>
      </c>
      <c r="G69" s="44">
        <f t="shared" si="11"/>
        <v>0</v>
      </c>
      <c r="H69" s="44">
        <f t="shared" si="11"/>
        <v>0</v>
      </c>
      <c r="I69" s="44">
        <f t="shared" si="11"/>
        <v>0</v>
      </c>
      <c r="J69" s="44">
        <f t="shared" si="11"/>
        <v>0</v>
      </c>
      <c r="K69" s="44">
        <f t="shared" si="11"/>
        <v>0</v>
      </c>
      <c r="L69" s="44">
        <f t="shared" si="11"/>
        <v>0</v>
      </c>
      <c r="M69" s="44">
        <f t="shared" si="11"/>
        <v>0</v>
      </c>
      <c r="N69" s="44">
        <f t="shared" si="11"/>
        <v>0</v>
      </c>
      <c r="O69" s="44">
        <f t="shared" si="11"/>
        <v>0</v>
      </c>
      <c r="P69" s="44">
        <f t="shared" si="11"/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5">
        <f t="shared" si="11"/>
        <v>0</v>
      </c>
      <c r="W69" s="45">
        <f t="shared" si="11"/>
        <v>0</v>
      </c>
      <c r="X69" s="45">
        <f t="shared" si="11"/>
        <v>0</v>
      </c>
      <c r="Y69" s="43">
        <f>SUM(C69:X69)</f>
        <v>0</v>
      </c>
    </row>
    <row r="70" spans="1:25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</row>
    <row r="71" spans="1:25" x14ac:dyDescent="0.1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7"/>
    </row>
    <row r="72" spans="1:25" x14ac:dyDescent="0.15">
      <c r="A72" s="86" t="s">
        <v>12</v>
      </c>
      <c r="B72" s="86"/>
      <c r="C72" s="50"/>
      <c r="H72" s="86" t="s">
        <v>13</v>
      </c>
      <c r="I72" s="86"/>
      <c r="J72" s="86"/>
      <c r="K72" s="86"/>
      <c r="P72" s="86" t="s">
        <v>14</v>
      </c>
      <c r="Q72" s="86"/>
      <c r="R72" s="86"/>
      <c r="S72" s="86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45:J45"/>
    <mergeCell ref="M45:Q45"/>
    <mergeCell ref="R45:V45"/>
    <mergeCell ref="P72:S72"/>
    <mergeCell ref="P46:S46"/>
    <mergeCell ref="A47:B48"/>
    <mergeCell ref="C47:V47"/>
    <mergeCell ref="A49:A52"/>
    <mergeCell ref="A53:A56"/>
    <mergeCell ref="A57:A60"/>
    <mergeCell ref="A65:B65"/>
    <mergeCell ref="A66:B66"/>
    <mergeCell ref="A69:B69"/>
    <mergeCell ref="A72:B72"/>
    <mergeCell ref="H72:K7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2017-02-07T07:39:05Z</dcterms:modified>
</cp:coreProperties>
</file>